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11430" windowHeight="8070" tabRatio="724" activeTab="1"/>
  </bookViews>
  <sheets>
    <sheet name="Detail" sheetId="1" r:id="rId1"/>
    <sheet name="Summary" sheetId="2" r:id="rId2"/>
  </sheets>
  <definedNames>
    <definedName name="Cntld_Grants_Total" localSheetId="0">'Detail'!$H$699</definedName>
    <definedName name="Cntld_Loans_Total" localSheetId="0">'Detail'!$H$733</definedName>
    <definedName name="Cntld_Total_ScholsAwards" localSheetId="0">'Detail'!$H$672</definedName>
    <definedName name="Cntld_WorkStudy_Tot" localSheetId="0">'Detail'!$I$704</definedName>
    <definedName name="_xlnm.Print_Area" localSheetId="0">'Detail'!$A$1:$I$929</definedName>
    <definedName name="_xlnm.Print_Area" localSheetId="1">'Summary'!$A$1:$F$186</definedName>
    <definedName name="_xlnm.Print_Titles" localSheetId="0">'Detail'!$11:$13</definedName>
    <definedName name="Total_Awds_Outside_Sources" localSheetId="0">'Detail'!$H$924</definedName>
    <definedName name="Total_Awds_UCntld_Sources" localSheetId="0">'Detail'!$H$735</definedName>
  </definedNames>
  <calcPr fullCalcOnLoad="1"/>
</workbook>
</file>

<file path=xl/sharedStrings.xml><?xml version="1.0" encoding="utf-8"?>
<sst xmlns="http://schemas.openxmlformats.org/spreadsheetml/2006/main" count="1006" uniqueCount="878">
  <si>
    <t>Native American Incentive Grant- Graduate</t>
  </si>
  <si>
    <t>Legislative College Opportunity</t>
  </si>
  <si>
    <t xml:space="preserve">Johnston Award Programs (Need-Based) </t>
  </si>
  <si>
    <t>Edward G. Pringle Expendable Scholarship</t>
  </si>
  <si>
    <t>Ella Mae Daniel Proctor Award</t>
  </si>
  <si>
    <t>Elton B. Shore Scholarship</t>
  </si>
  <si>
    <t>Frank R. Comfort Scholarship</t>
  </si>
  <si>
    <t>Minority Presence Law Scholarship</t>
  </si>
  <si>
    <t>Fred N. Kahn Old Well Scholars</t>
  </si>
  <si>
    <t>Gates Scholarship</t>
  </si>
  <si>
    <t>Gustavo A. Fernandez Cuban Sch</t>
  </si>
  <si>
    <t>James H. Maguire Scholarship</t>
  </si>
  <si>
    <t>Jomc Graduate Tuition Grant</t>
  </si>
  <si>
    <t>Josh Dormagen Old Well Scholar</t>
  </si>
  <si>
    <t>Lofton L. Garner Scholarship</t>
  </si>
  <si>
    <t>Marian Dixon Scholarship</t>
  </si>
  <si>
    <t>Randall C. Berg Scholarship</t>
  </si>
  <si>
    <t>Ronald R. Bagwell Scholarship</t>
  </si>
  <si>
    <t>Russel E. Twiford Scholarship</t>
  </si>
  <si>
    <t>Shuford Carolina Scholars</t>
  </si>
  <si>
    <t>Vivian/Jim Gloria/Mike Wilson</t>
  </si>
  <si>
    <t>Wake County Carolina Club</t>
  </si>
  <si>
    <t>Wayne &amp; Ida Bowman Scholarship</t>
  </si>
  <si>
    <t>Departmental Undergrad Scholarships  (Non-Need-Based)</t>
  </si>
  <si>
    <t xml:space="preserve">Graduate and Professional School Scholarships </t>
  </si>
  <si>
    <t xml:space="preserve">Graduate Awards </t>
  </si>
  <si>
    <t xml:space="preserve">Tuition/Remission/Waivers </t>
  </si>
  <si>
    <t xml:space="preserve">Federal Funds </t>
  </si>
  <si>
    <t xml:space="preserve">Health Professional Scholarships </t>
  </si>
  <si>
    <t>Public Health and Medical</t>
  </si>
  <si>
    <t xml:space="preserve">State Funds </t>
  </si>
  <si>
    <t>Federal Work-Study  (Need-Based)</t>
  </si>
  <si>
    <t xml:space="preserve">Federal Family Educational Loans </t>
  </si>
  <si>
    <t xml:space="preserve">Other Loans </t>
  </si>
  <si>
    <t>TOTAL AWARDS FROM OUTSIDE SOURCES</t>
  </si>
  <si>
    <t>OFFICE OF SCHOLARSHIPS AND STUDENT AID</t>
  </si>
  <si>
    <t>The University of North Carolina at Chapel Hill</t>
  </si>
  <si>
    <t xml:space="preserve">This report is a summary of all aid reported to or distributed by the Office of Scholarships and Student Aid  </t>
  </si>
  <si>
    <t>AWARDS FROM UNIVERSITY-CONTROLLED SOURCES</t>
  </si>
  <si>
    <t>Scholarships/Awards</t>
  </si>
  <si>
    <t>University Funds Total</t>
  </si>
  <si>
    <t>Number of Awards</t>
  </si>
  <si>
    <t>Amount</t>
  </si>
  <si>
    <t>James. M. Johnston Honor Award</t>
  </si>
  <si>
    <t>James M. Johnston Undergraduate Nursing Scholarship</t>
  </si>
  <si>
    <t>Johnston Graduate Nursing Scholarship</t>
  </si>
  <si>
    <t>Other Distinguished Scholarships (Need-Based)</t>
  </si>
  <si>
    <t>Braswell Undergraduate Scholarship</t>
  </si>
  <si>
    <t>Caroline &amp; Thomas Royster Scholarship</t>
  </si>
  <si>
    <t>Fred Morrison Scholarship</t>
  </si>
  <si>
    <t>Herbert &amp; Mayme Pegg Scholarship</t>
  </si>
  <si>
    <t>Josephus Daniels Scholarship</t>
  </si>
  <si>
    <t>Marvin Smith, Jr. Scholarship</t>
  </si>
  <si>
    <t>William Whitaker Scholarship</t>
  </si>
  <si>
    <t>Whitehead Scholarships (Need-Based)</t>
  </si>
  <si>
    <t>Whitehead Dental Hygiene Scholarship</t>
  </si>
  <si>
    <t>Whitehead Dental Scholarship</t>
  </si>
  <si>
    <t>Whitehead Nursing Scholarship</t>
  </si>
  <si>
    <t>Whitehead Pharmacy Scholarship</t>
  </si>
  <si>
    <t>Whitehead Physical Therapy Scholarship</t>
  </si>
  <si>
    <t>Whitehead Public Health Scholarship</t>
  </si>
  <si>
    <t>Academic Undergraduate Scholarships Total (Non-Need-Based)</t>
  </si>
  <si>
    <t>College Fellows Awards</t>
  </si>
  <si>
    <t>Ashford-Ward Coll. Fellow Scholarship</t>
  </si>
  <si>
    <t>Bowles College Fellow Scholarship</t>
  </si>
  <si>
    <t>Calhoun College Fellow Scholarship</t>
  </si>
  <si>
    <t>D. G. Coker Mem. College Fellow</t>
  </si>
  <si>
    <t>Davis College Fellow Scholarship</t>
  </si>
  <si>
    <t>Ferguson College Fellow Scholarship</t>
  </si>
  <si>
    <t>Mason College Fellow Scholarship</t>
  </si>
  <si>
    <t>Richard Coker Coll. Fellows Award</t>
  </si>
  <si>
    <t>Seely College Fellow Scholarship</t>
  </si>
  <si>
    <t>Joseph T. Pogue Scholarship</t>
  </si>
  <si>
    <t>Carolina Scholars Awards</t>
  </si>
  <si>
    <t>Alumni Carolina Scholars Fund</t>
  </si>
  <si>
    <t>Blanche &amp; Julian Robertson, Sr.</t>
  </si>
  <si>
    <t>Centre Holmberg Carolina Scholarship</t>
  </si>
  <si>
    <t>Chancellor's Carolina Scholarship</t>
  </si>
  <si>
    <t>Earl Smith Carolina Scholarship Award</t>
  </si>
  <si>
    <t>Hinkle Carolina Scholar Award</t>
  </si>
  <si>
    <t>J. Harold Smith Carolina Scholarship</t>
  </si>
  <si>
    <t>Jordan Carolina Scholars Award</t>
  </si>
  <si>
    <t>Kevin Reichardt Carolina Scholarship</t>
  </si>
  <si>
    <t>Lamont Carolina Scholarship</t>
  </si>
  <si>
    <t>Scott Carolina Scholar Award</t>
  </si>
  <si>
    <t>Sue &amp; Wilson Cooper Scholarship</t>
  </si>
  <si>
    <t>Ueltschi Carolina Scholarship</t>
  </si>
  <si>
    <t>Winstead Carolina Scholar Award</t>
  </si>
  <si>
    <t>Woodruff Carolina Scholar Award</t>
  </si>
  <si>
    <t>William R. Davie Scholarships</t>
  </si>
  <si>
    <t>Herbert W. Jackson Scholarships</t>
  </si>
  <si>
    <t>Other Academic Scholarships</t>
  </si>
  <si>
    <t>Chewning-Wells Scholarship</t>
  </si>
  <si>
    <t>Coker-Fox Scholarship</t>
  </si>
  <si>
    <t>James R. Copland Scholarship</t>
  </si>
  <si>
    <t>Memphis Challenge Scholarship</t>
  </si>
  <si>
    <t>Morrison College Fellow Scholarship</t>
  </si>
  <si>
    <t>General Undergraduate Scholarships Total (Need-Based)</t>
  </si>
  <si>
    <t>Escheats Scholarships</t>
  </si>
  <si>
    <t>Escheats Grant</t>
  </si>
  <si>
    <t>Escheats Scholarship</t>
  </si>
  <si>
    <t>Minority Presence Scholarships</t>
  </si>
  <si>
    <t>Minority Presence Scholarship-I</t>
  </si>
  <si>
    <t>Minority Presence Scholarship II</t>
  </si>
  <si>
    <t>North Carolina Scholarships</t>
  </si>
  <si>
    <t>North Carolina Scholarship</t>
  </si>
  <si>
    <t>Student Stores Scholarships</t>
  </si>
  <si>
    <t>Student Stores Grant</t>
  </si>
  <si>
    <t>Student Stores Scholarship</t>
  </si>
  <si>
    <t>University Trademark Scholarships</t>
  </si>
  <si>
    <t>University Trademark Grant</t>
  </si>
  <si>
    <t>University Trademark Scholarship</t>
  </si>
  <si>
    <t>Employee-Dependent Scholarships</t>
  </si>
  <si>
    <t>Employee-Spouse-Dependent Scholarship</t>
  </si>
  <si>
    <t>Employee Assistance Scholarship</t>
  </si>
  <si>
    <t>Other General Scholarships</t>
  </si>
  <si>
    <t>A. G. Glenn Memorial Scholarship</t>
  </si>
  <si>
    <t>Allard Lowenstein Scholarship</t>
  </si>
  <si>
    <t>Alston-Pleasants Scholarship</t>
  </si>
  <si>
    <t>Alton L. Bland Scholarship</t>
  </si>
  <si>
    <t>Amax Foundation Scholarship</t>
  </si>
  <si>
    <t>American Business Clubs Scholarship</t>
  </si>
  <si>
    <t>Anita Buch Scholarship</t>
  </si>
  <si>
    <t>Anna Maria Poulos Scholarship</t>
  </si>
  <si>
    <t>Anne &amp; Sidney Meyers Scholarship</t>
  </si>
  <si>
    <t>Archie Christopher Scholarship</t>
  </si>
  <si>
    <t>ARW Foundation Scholarship</t>
  </si>
  <si>
    <t>Atlanta Carolina Club Scholarship</t>
  </si>
  <si>
    <t>Bahr Scholarship</t>
  </si>
  <si>
    <t>Baker, Lewis, Moody Scholarship</t>
  </si>
  <si>
    <t>Barry Baker Scholarship</t>
  </si>
  <si>
    <t>Bartholomew Moore Scholarship</t>
  </si>
  <si>
    <t>Bay and Muse McCotter Scholarship</t>
  </si>
  <si>
    <t>Benjamin &amp; Mark Rodin Scholarship</t>
  </si>
  <si>
    <t>Bill Guthridge Scholarship</t>
  </si>
  <si>
    <t>Boone - Waynick Scholarship</t>
  </si>
  <si>
    <t>C. H. Morrison Scholarship</t>
  </si>
  <si>
    <t>C. Knox Massey Scholarship</t>
  </si>
  <si>
    <t>Cannon Mills Scholarship</t>
  </si>
  <si>
    <t>Carole &amp; Sam Roebuck Scholarship</t>
  </si>
  <si>
    <t>Carolina Scholarship</t>
  </si>
  <si>
    <t>Carolina Card Scholarship</t>
  </si>
  <si>
    <t>Carolina Fund Scholarship (Renewal)</t>
  </si>
  <si>
    <t>Carolina Fund Scholarship</t>
  </si>
  <si>
    <t>Carolina Student Fund Scholarship</t>
  </si>
  <si>
    <t>Chad Overcash Scholarship</t>
  </si>
  <si>
    <t>Charles S. King Scholarship</t>
  </si>
  <si>
    <t>Charlotte &amp; Dabney White Scholarship</t>
  </si>
  <si>
    <t>Chi Omega Scholarship</t>
  </si>
  <si>
    <t>Clarence Lamb Scholarship</t>
  </si>
  <si>
    <t>Class of 1913 Scholarship</t>
  </si>
  <si>
    <t>Class of 1925 Scholarship (Renewal)</t>
  </si>
  <si>
    <t>Class of 1925 Scholarship</t>
  </si>
  <si>
    <t>Class of 1986 Scholarship</t>
  </si>
  <si>
    <t>Claude Sutton Scholarship</t>
  </si>
  <si>
    <t>Clyde &amp; Rufus Stutts Scholarship</t>
  </si>
  <si>
    <t>Col. Faucette Scholarship</t>
  </si>
  <si>
    <t>Col. J. E. Morris Scholarship</t>
  </si>
  <si>
    <t>Columbia S.C. Carolina Club Scholarship</t>
  </si>
  <si>
    <t>Conditional Spring Scholarship</t>
  </si>
  <si>
    <t>Cornelius Cathey Scholarship</t>
  </si>
  <si>
    <t>Daisy M. Edmister Scholarship</t>
  </si>
  <si>
    <t>David &amp; Martha Edwards Scholarship</t>
  </si>
  <si>
    <t>David C. Garvin Scholarship</t>
  </si>
  <si>
    <t>David L. Stern Scholarship</t>
  </si>
  <si>
    <t>Development Foundation Scholarship</t>
  </si>
  <si>
    <t>Donald F. Ray Scholarship</t>
  </si>
  <si>
    <t>Donald White Memorial Scholarship</t>
  </si>
  <si>
    <t>Dr. A.P. &amp; F. Dickson Scholarship</t>
  </si>
  <si>
    <t>Dr. Joseph R. Blair Scholarship</t>
  </si>
  <si>
    <t>Dr. Paul H. Wright Scholarship</t>
  </si>
  <si>
    <t>Dr. Philip &amp; Betsey Davis Scholarship</t>
  </si>
  <si>
    <t>Dr. Wm. Pritchard Scholarship</t>
  </si>
  <si>
    <t>Dr. Worth Daniels Scholarship</t>
  </si>
  <si>
    <t>Drake Scholarship</t>
  </si>
  <si>
    <t>E. Cecil Longest Scholarship</t>
  </si>
  <si>
    <t>E. Russell White Scholarship</t>
  </si>
  <si>
    <t>Edna M. Smith Scholarship</t>
  </si>
  <si>
    <t>Edward and Doris Patterson Schol</t>
  </si>
  <si>
    <t>Edwin Lanier Scholarship</t>
  </si>
  <si>
    <t>Edythe/Kenneth Margerison Scholarship</t>
  </si>
  <si>
    <t>Elbert H. Denning Scholarship</t>
  </si>
  <si>
    <t>Elizabeth Jordan Scholarship</t>
  </si>
  <si>
    <t>Elmer &amp; Doris Petree Scholarship</t>
  </si>
  <si>
    <t>Endowed Scholarship</t>
  </si>
  <si>
    <t>Eric &amp; Patricia Fast Scholarship</t>
  </si>
  <si>
    <t>Erik &amp; Phyllis Larson Scholarship</t>
  </si>
  <si>
    <t>Eugene T. Barwick Scholarship</t>
  </si>
  <si>
    <t>F. G. Awalt Scholarship</t>
  </si>
  <si>
    <t>Fieldcrest Foundation Scholarship</t>
  </si>
  <si>
    <t>Firestone Scholarship</t>
  </si>
  <si>
    <t>Fletcher Industries Scholarship</t>
  </si>
  <si>
    <t>Francis E. Hill Scholarship</t>
  </si>
  <si>
    <t>Francis J. Smith Scholarship</t>
  </si>
  <si>
    <t>Francis O. Caddie Scholarship</t>
  </si>
  <si>
    <t>Franklin Hancock Scholarship</t>
  </si>
  <si>
    <t>Fred B. James Scholarship</t>
  </si>
  <si>
    <t>Fred G. Patterson Scholarship</t>
  </si>
  <si>
    <t>Fred N. Kahn Scholarship</t>
  </si>
  <si>
    <t>Garner Carteret County Scholarship</t>
  </si>
  <si>
    <t>Gaston County Carolina Club Scholarship</t>
  </si>
  <si>
    <t>George Graham Scholarship</t>
  </si>
  <si>
    <t>George J. Koch Scholarship</t>
  </si>
  <si>
    <t>George N. Toms Scholarship</t>
  </si>
  <si>
    <t>Gov. James &amp; Dottie Martin</t>
  </si>
  <si>
    <t>Grail-Valkyries Scholarship (Renewal)</t>
  </si>
  <si>
    <t>Grail-Valkyries Scholarship</t>
  </si>
  <si>
    <t>Grandfather Mtn. Club Scholarship</t>
  </si>
  <si>
    <t>Guy B. Phillips Scholarship</t>
  </si>
  <si>
    <t>H. Allen Gant II Scholarship</t>
  </si>
  <si>
    <t>H. D. Strickland Scholarship</t>
  </si>
  <si>
    <t>Harriett Marks Scholarship</t>
  </si>
  <si>
    <t>Harriett Morrison Scholarship</t>
  </si>
  <si>
    <t>Harry Davis Fund Scholarship</t>
  </si>
  <si>
    <t>Hattie R. Wall Scholarship</t>
  </si>
  <si>
    <t>Hearst Foundation Scholarship</t>
  </si>
  <si>
    <t>Helen &amp; William Morris Scholarship</t>
  </si>
  <si>
    <t>Helen H. Hooper Scholarship</t>
  </si>
  <si>
    <t>Henry Branch Scholarship</t>
  </si>
  <si>
    <t>Henry Spears Scholarship</t>
  </si>
  <si>
    <t>Herring Scholarship (Renewal)</t>
  </si>
  <si>
    <t>Holderness/Elmore Schol.</t>
  </si>
  <si>
    <t>Horace M. Dehart Scholarship</t>
  </si>
  <si>
    <t>Ira Douglas Potter Scholarship</t>
  </si>
  <si>
    <t>Ira W. Hine Scholarship</t>
  </si>
  <si>
    <t>Jack &amp; Grace Silvers Scholarship</t>
  </si>
  <si>
    <t>Jacob &amp; Ruth Shrago Scholarship</t>
  </si>
  <si>
    <t>Jagannathan Scholarship</t>
  </si>
  <si>
    <t>Jake Wicker Scholarship</t>
  </si>
  <si>
    <t>James &amp; Mary Bryan Scholarship</t>
  </si>
  <si>
    <t>James Earl Somers, MD Scholarship</t>
  </si>
  <si>
    <t>James Everhart Scholarship</t>
  </si>
  <si>
    <t>James Lee Love Scholarship</t>
  </si>
  <si>
    <t>Jesse Gatlin, Jr. Scholarship</t>
  </si>
  <si>
    <t>Jim Barry Scholarship</t>
  </si>
  <si>
    <t>Jim Highsmith Scholarship</t>
  </si>
  <si>
    <t>Joan &amp; Stanley Fox Scholarship</t>
  </si>
  <si>
    <t>Joanne B. Sgrosso Scholarship</t>
  </si>
  <si>
    <t>John C. Rose Scholarship</t>
  </si>
  <si>
    <t>John D. Currie Scholarship</t>
  </si>
  <si>
    <t>John P. Gilbert Scholarship</t>
  </si>
  <si>
    <t>John Partridge Scholarship</t>
  </si>
  <si>
    <t>John Q. Gant Scholarship</t>
  </si>
  <si>
    <t>John S. Bivens Scholarship</t>
  </si>
  <si>
    <t>John W. Graham Scholarship</t>
  </si>
  <si>
    <t>Jon P. Brady Scholarship</t>
  </si>
  <si>
    <t>Juliber-Wrenn Scholarship</t>
  </si>
  <si>
    <t>Kate Pearsall Scholarship</t>
  </si>
  <si>
    <t>Kemper Foundation Scholarship</t>
  </si>
  <si>
    <t>Kenneth Murchison Scholarship</t>
  </si>
  <si>
    <t>Kyser Humanities/Fine Arts Scholarship</t>
  </si>
  <si>
    <t>Lake Norman Carolina Club Scholarship</t>
  </si>
  <si>
    <t>Laszlo Birinyi Scholarship</t>
  </si>
  <si>
    <t>Laura West Mayer Scholarship</t>
  </si>
  <si>
    <t>Lawrence &amp; Martha Hoyle Scholarship</t>
  </si>
  <si>
    <t>Lawrence Holt Scholarship</t>
  </si>
  <si>
    <t>Leonard &amp; Rozelia Herring Scholarship</t>
  </si>
  <si>
    <t>Lewis A. Baker Scholarship</t>
  </si>
  <si>
    <t>Lloyd &amp; Lillian Brown Scholarship</t>
  </si>
  <si>
    <t>Lottie &amp; Marvin Boykin Scholarship</t>
  </si>
  <si>
    <t>Louis &amp; Betsy West Scholarship</t>
  </si>
  <si>
    <t>Louise Blackman Tollefson Scholarship</t>
  </si>
  <si>
    <t>Louisville Carolina Club Scholarship</t>
  </si>
  <si>
    <t>Luke &amp; Vivian Stevens Scholarship</t>
  </si>
  <si>
    <t>Malcolm M. Oates Scholarship</t>
  </si>
  <si>
    <t>Margaret Burgwyn Scholarship</t>
  </si>
  <si>
    <t>Margaret T. King Scholarship</t>
  </si>
  <si>
    <t>Margaret T. Moses Scholarship</t>
  </si>
  <si>
    <t>Marie Shank Scholarship</t>
  </si>
  <si>
    <t>Martha &amp; Varina Mason Scholarship</t>
  </si>
  <si>
    <t>Martin L. King, Jr. Scholarship</t>
  </si>
  <si>
    <t>Marvin &amp; Inez Stacy Scholarship</t>
  </si>
  <si>
    <t>Mary &amp; Maurice Julian Scholarship</t>
  </si>
  <si>
    <t>Mary K. Brown Scholarship</t>
  </si>
  <si>
    <t>Mary S. Speight Scholarship</t>
  </si>
  <si>
    <t>Mary Shaw Expendable Scholarship</t>
  </si>
  <si>
    <t>Mary Townsend Parker Scholarship</t>
  </si>
  <si>
    <t>Massey Scholarship (Renewal)</t>
  </si>
  <si>
    <t>Max &amp; Eva Griffin Scholarship</t>
  </si>
  <si>
    <t>Max &amp; Rachel Parker Scholarship</t>
  </si>
  <si>
    <t>McIntosh Scholarship</t>
  </si>
  <si>
    <t>Mecklenburg Carolina Club Scholarship</t>
  </si>
  <si>
    <t>Meisenheimer Scholarship</t>
  </si>
  <si>
    <t>Melville Rose Scholarship</t>
  </si>
  <si>
    <t>Merton E. Simons Scholarship</t>
  </si>
  <si>
    <t>Mewborne Scholarship</t>
  </si>
  <si>
    <t>Mildred McCaskill Scholarship</t>
  </si>
  <si>
    <t>Mitchell &amp; Laura Ingram Scholarship</t>
  </si>
  <si>
    <t>Mittie Barnwell Scholarship</t>
  </si>
  <si>
    <t>Mr. &amp; Mrs. Edgar Farrell Scholarship</t>
  </si>
  <si>
    <t>Mr. &amp; Mrs. W. Y. Farrell Scholarship</t>
  </si>
  <si>
    <t>Neal Stevens Scholarship</t>
  </si>
  <si>
    <t>Nelson &amp; Leigh Eddy Scholarship</t>
  </si>
  <si>
    <t>Nelson Schwab Scholarship</t>
  </si>
  <si>
    <t>New York-Richard Jenrette Scholarship</t>
  </si>
  <si>
    <t>Nicholson-Class of 1969 Scholarship</t>
  </si>
  <si>
    <t>Nims Scholarship</t>
  </si>
  <si>
    <t>Norton/Chappell Scholarship</t>
  </si>
  <si>
    <t>O'Grady &amp; Fletcher Family Scholarship</t>
  </si>
  <si>
    <t>Oliver &amp; Billie Alphin Scholarship</t>
  </si>
  <si>
    <t>Oscar C. Vatz Scholarship</t>
  </si>
  <si>
    <t>Oscar Rand Scholarship</t>
  </si>
  <si>
    <t>Page-Parker Family Scholarship</t>
  </si>
  <si>
    <t>Patsy Sifford Scholarship</t>
  </si>
  <si>
    <t>Paul Harrell, Jr. Scholarship</t>
  </si>
  <si>
    <t>Pearl L. Cavin Scholarship</t>
  </si>
  <si>
    <t>Pearson Scholarship</t>
  </si>
  <si>
    <t>Perry Morrison Scholarship</t>
  </si>
  <si>
    <t>Phillip &amp; Kay Kannan Scholarship</t>
  </si>
  <si>
    <t>Pine Tree Scholarship</t>
  </si>
  <si>
    <t>Pitt County Carolina Club Scholarship</t>
  </si>
  <si>
    <t>Puget Sound Carolina Club Scholarship</t>
  </si>
  <si>
    <t>Purolator Scholarship</t>
  </si>
  <si>
    <t>Quincy S. Mills Scholarship</t>
  </si>
  <si>
    <t>R.G.S. Davis Scholarship (Renewal)</t>
  </si>
  <si>
    <t>Ralph B. Garrison Scholarship</t>
  </si>
  <si>
    <t>Rapid American Corp. Scholarship</t>
  </si>
  <si>
    <t>Raye &amp; Thurman Stallings Scholarship</t>
  </si>
  <si>
    <t>Reuben Robertson Scholarship</t>
  </si>
  <si>
    <t>Rhode Island Carolina Club</t>
  </si>
  <si>
    <t>Richard G. Farmer Scholarship</t>
  </si>
  <si>
    <t>Robert C. Davis Scholarship</t>
  </si>
  <si>
    <t>Robert G. S. Davis Scholarship</t>
  </si>
  <si>
    <t>Robert W. Eaves Scholarship</t>
  </si>
  <si>
    <t>Robin B. Conrad Scholarship</t>
  </si>
  <si>
    <t>Roger &amp; Linda Perry Scholarship</t>
  </si>
  <si>
    <t>Rook Family Scholarship</t>
  </si>
  <si>
    <t>Rose &amp; Louis Kittner Scholarship</t>
  </si>
  <si>
    <t>Roy Armstrong Scholarship</t>
  </si>
  <si>
    <t>Royster Graduate Scholarship</t>
  </si>
  <si>
    <t>Ruth &amp; Robert Coleman Scholarship</t>
  </si>
  <si>
    <t>Sam &amp; Mary Berman Scholarship</t>
  </si>
  <si>
    <t>Scripps-Howard Fdn. Scholarship</t>
  </si>
  <si>
    <t>Shaffer Scholarship</t>
  </si>
  <si>
    <t>Simpson Family Scholarship</t>
  </si>
  <si>
    <t>Slade &amp; Hannah Crumpton Scholarship</t>
  </si>
  <si>
    <t>Solomon Weil Scholarship</t>
  </si>
  <si>
    <t>Sonja Stone Scholarship</t>
  </si>
  <si>
    <t>Spainhour Scholarship (Renewal)</t>
  </si>
  <si>
    <t>Spike Saunders Scholarship</t>
  </si>
  <si>
    <t>Steinhauer-Mullins Scholarship</t>
  </si>
  <si>
    <t>Stella O. Gray Scholarship</t>
  </si>
  <si>
    <t>Sternberger Foundation Scholarship</t>
  </si>
  <si>
    <t>Sternberger Scholarship (Renewal)</t>
  </si>
  <si>
    <t>Sternberger Undergraduate Scholarship</t>
  </si>
  <si>
    <t>Steven N. Guld Scholarship</t>
  </si>
  <si>
    <t>Stonewall Jackson Scholarship</t>
  </si>
  <si>
    <t>Student General Assistance-Grt</t>
  </si>
  <si>
    <t>Sullivan Scholarship</t>
  </si>
  <si>
    <t>Susan Wallace Scholarship</t>
  </si>
  <si>
    <t>Suther Scholarship</t>
  </si>
  <si>
    <t>Sutton Scholarship (Renewal)</t>
  </si>
  <si>
    <t>Suzi D Holdaway Memorial Scholarship</t>
  </si>
  <si>
    <t>Sylvia &amp; Harry Schwartz Scholarship</t>
  </si>
  <si>
    <t>T. Austin Finch Scholarship</t>
  </si>
  <si>
    <t>Tampa Bay Carolina Club Scholarship</t>
  </si>
  <si>
    <t>Taylor Williams Carolina Scholarship</t>
  </si>
  <si>
    <t>Ted Dunne Memorial Scholarship</t>
  </si>
  <si>
    <t>The Morrison Scholarship Fund</t>
  </si>
  <si>
    <t>Thomas &amp; Kate Fonville Scholarship</t>
  </si>
  <si>
    <t>Thomas &amp; Lorena Copple Scholarship</t>
  </si>
  <si>
    <t>Thomas &amp; Mary Leath Scholarship</t>
  </si>
  <si>
    <t>Thomas Hickerson Scholarship</t>
  </si>
  <si>
    <t>Thomas S. Kittrell Scholarship</t>
  </si>
  <si>
    <t>Thomas Composition Award</t>
  </si>
  <si>
    <t>Tiffany Fackrell Scholarship</t>
  </si>
  <si>
    <t>Timothy A. Brooks Scholarship</t>
  </si>
  <si>
    <t>Turrentine Science Scholarship</t>
  </si>
  <si>
    <t>V. &amp; E. Campbell Scholarship</t>
  </si>
  <si>
    <t>Von Pelt Foundation Scholarship</t>
  </si>
  <si>
    <t>W. M. &amp; H. R. Horne Scholarship</t>
  </si>
  <si>
    <t>Wade L. Cavin Scholarship</t>
  </si>
  <si>
    <t>Walter Spainhour Scholarship</t>
  </si>
  <si>
    <t>Walter W. King Scholarship</t>
  </si>
  <si>
    <t>Wanda Chappell Scholarship</t>
  </si>
  <si>
    <t>Wayne County Carolina Club Scholarship</t>
  </si>
  <si>
    <t>Weil Teachers Scholarship</t>
  </si>
  <si>
    <t>Wilbur Kutz Scholarship</t>
  </si>
  <si>
    <t>Wilkes-Alleghany-Ashe Scholarship</t>
  </si>
  <si>
    <t>William Bowman Scholarship</t>
  </si>
  <si>
    <t>William I. Witkin Scholarship</t>
  </si>
  <si>
    <t>William J. Hogan Scholarship</t>
  </si>
  <si>
    <t>William M. Geer Scholarship</t>
  </si>
  <si>
    <t>William P. Miller Scholarship</t>
  </si>
  <si>
    <t>William Way, Jr. Scholarship</t>
  </si>
  <si>
    <t>Winkler Memorial Scholarship</t>
  </si>
  <si>
    <t>Winkler Scholarship (Renewal)</t>
  </si>
  <si>
    <t>Witkin Scholarship (Renewal)</t>
  </si>
  <si>
    <t>Wm. &amp; Ella Turrentine Scholarship</t>
  </si>
  <si>
    <t>Restricted Scholarships (Non-Need-Based)</t>
  </si>
  <si>
    <t>Ballou Family Scholarship</t>
  </si>
  <si>
    <t>Barbee Scholarship</t>
  </si>
  <si>
    <t>Bosnia Students Fund</t>
  </si>
  <si>
    <t>Harvey Beech Scholarship</t>
  </si>
  <si>
    <t>Klingenfus Scholarship</t>
  </si>
  <si>
    <t>N. C. Math Contest Scholarship</t>
  </si>
  <si>
    <t>N. C. Writing Award Scholarship</t>
  </si>
  <si>
    <t>Von Beckerath Scholarship</t>
  </si>
  <si>
    <t>Wallace R. Peppers Award</t>
  </si>
  <si>
    <t>Willie H. Kennedy Scholarship</t>
  </si>
  <si>
    <t>Departmental Undergrad Scholarships Total (Non-Need-Based)</t>
  </si>
  <si>
    <t>Art</t>
  </si>
  <si>
    <t>Jonathan E. Sharpe Scholarship</t>
  </si>
  <si>
    <t>Kachergis Studio Art Scholarship</t>
  </si>
  <si>
    <t>Julian Fellowship in Design</t>
  </si>
  <si>
    <t>Business Administration</t>
  </si>
  <si>
    <t>Baldridge Business Scholarship</t>
  </si>
  <si>
    <t>Braxton Barrett Business Scholarship</t>
  </si>
  <si>
    <t>Brown Academic Business Scholarship</t>
  </si>
  <si>
    <t>Business Scholarships</t>
  </si>
  <si>
    <t>Durham Scholars Award</t>
  </si>
  <si>
    <t>E. &amp; J. Cass Business Scholarship</t>
  </si>
  <si>
    <t>E. J. Sapp Business Scholarship</t>
  </si>
  <si>
    <t>Helen Wardlaw Business Scholarship</t>
  </si>
  <si>
    <t>Holland Business Scholarship</t>
  </si>
  <si>
    <t>ITT Business Scholarship</t>
  </si>
  <si>
    <t>James K. McLean Scholarship</t>
  </si>
  <si>
    <t>Kenan-Flagler Business Scholarship</t>
  </si>
  <si>
    <t>T. N. Norwood Business Scholarship</t>
  </si>
  <si>
    <t>W. M. Rawls Business Scholarship</t>
  </si>
  <si>
    <t>W. R. Ludwick Business Scholarship</t>
  </si>
  <si>
    <t>Chemistry</t>
  </si>
  <si>
    <t>R. Davis Chemistry Scholarship</t>
  </si>
  <si>
    <t>Drama</t>
  </si>
  <si>
    <t>Adler Scholarship-Dramatic Art</t>
  </si>
  <si>
    <t>Andy &amp; Cindi Griffith Scholarship</t>
  </si>
  <si>
    <t>Frederick Koch Scholarship</t>
  </si>
  <si>
    <t>George Grizzard Scholarship</t>
  </si>
  <si>
    <t>Joseph D. Feldman Scholarship</t>
  </si>
  <si>
    <t>Paul &amp; Elizabeth Green Scholarship</t>
  </si>
  <si>
    <t>Rains Scholarship-Dramatic Art</t>
  </si>
  <si>
    <t>Selden Memorial Scholarship</t>
  </si>
  <si>
    <t>Strudwick Scholarship</t>
  </si>
  <si>
    <t>Education</t>
  </si>
  <si>
    <t>School of Education Scholarship</t>
  </si>
  <si>
    <t>History</t>
  </si>
  <si>
    <t>Chair of History Scholarship</t>
  </si>
  <si>
    <t>Nixon History Scholarship</t>
  </si>
  <si>
    <t>Journalism</t>
  </si>
  <si>
    <t>Journalism Scholarship</t>
  </si>
  <si>
    <t>Leisure Studies</t>
  </si>
  <si>
    <t>Douglas Sessoms Scholarship</t>
  </si>
  <si>
    <t>K. Bryant Recreation Scholarship</t>
  </si>
  <si>
    <t>Mathematics</t>
  </si>
  <si>
    <t>Lottie Wilson Scholarship</t>
  </si>
  <si>
    <t>Music</t>
  </si>
  <si>
    <t>Adler Scholarship in Music</t>
  </si>
  <si>
    <t>Benjamin Swalin Orchestra Scholarship</t>
  </si>
  <si>
    <t>Dowd Music Scholarship</t>
  </si>
  <si>
    <t>Eric Schwarz Music Scholarship</t>
  </si>
  <si>
    <t>Fischer Music Scholarship</t>
  </si>
  <si>
    <t>Fletcher Fdn. Music Scholarship</t>
  </si>
  <si>
    <t>Hamrick Band Scholarship</t>
  </si>
  <si>
    <t>James M. Barham Scholarship</t>
  </si>
  <si>
    <t>Lisa Fields Scholarship</t>
  </si>
  <si>
    <t>Music Scholarship</t>
  </si>
  <si>
    <t>Paisley Scott Music Scholarship</t>
  </si>
  <si>
    <t>Sedberry Music Scholarship</t>
  </si>
  <si>
    <t>Sigma Alpha Iota Music Scholarship</t>
  </si>
  <si>
    <t>UNC Band Scholarship</t>
  </si>
  <si>
    <t>Village Orchestra Music Scholarship</t>
  </si>
  <si>
    <t>Vollmer Music Scholarship</t>
  </si>
  <si>
    <t>Woodward Music Scholarship</t>
  </si>
  <si>
    <t>Nursing</t>
  </si>
  <si>
    <t>Afrecan Nursing Scholarship</t>
  </si>
  <si>
    <t>Ann P. Trowbridge Nursing Scholarship</t>
  </si>
  <si>
    <t>Burlington Ind. Nursing Scholarship</t>
  </si>
  <si>
    <t>Carol Blackwell Nursing Scholarship</t>
  </si>
  <si>
    <t>Daniel Nursing Scholarship</t>
  </si>
  <si>
    <t>Gilreath Nursing Scholarship</t>
  </si>
  <si>
    <t>Mona Currie Nursing Scholarship</t>
  </si>
  <si>
    <t>Speech</t>
  </si>
  <si>
    <t>Lucia Morgan Scholarship</t>
  </si>
  <si>
    <t>Graduate and Professional School Scholarships Total</t>
  </si>
  <si>
    <t>Dentistry</t>
  </si>
  <si>
    <t>Dental Scholarship</t>
  </si>
  <si>
    <t>Dental School Scholarship</t>
  </si>
  <si>
    <t>Student Stores Dental Scholarship</t>
  </si>
  <si>
    <t>Law</t>
  </si>
  <si>
    <t>Alala Law Scholarship</t>
  </si>
  <si>
    <t>Alan Berman Law Scholarship</t>
  </si>
  <si>
    <t>Albert Ellis Law Scholarship</t>
  </si>
  <si>
    <t>Augustus Raymer Law Scholarship</t>
  </si>
  <si>
    <t>Aycock-Poe Law Scholarship</t>
  </si>
  <si>
    <t>Barry Brown Law Scholarship</t>
  </si>
  <si>
    <t>Brandis Law Scholarship</t>
  </si>
  <si>
    <t>Charles Mangum Law Scholarship</t>
  </si>
  <si>
    <t>Christy Deal Law Scholarship</t>
  </si>
  <si>
    <t>D. &amp; E. Cooke Law Scholarship</t>
  </si>
  <si>
    <t>Dameron Law Scholarship</t>
  </si>
  <si>
    <t>Dixie Atwater Law Scholarship</t>
  </si>
  <si>
    <t>Ellis Meehan Law Scholarship</t>
  </si>
  <si>
    <t>Fleishman-Boyette Law Scholarship</t>
  </si>
  <si>
    <t>Frank Taylor Law Scholarship</t>
  </si>
  <si>
    <t>Franklin Dupree Law Scholarship</t>
  </si>
  <si>
    <t>Fred O. Bowman Law Scholarship</t>
  </si>
  <si>
    <t>Goudes Law Scholarship</t>
  </si>
  <si>
    <t>Graham Carlton Law Scholarship</t>
  </si>
  <si>
    <t>Hal Broadfoot Law Scholarship</t>
  </si>
  <si>
    <t>Hunton &amp; Williams Law Scholarship</t>
  </si>
  <si>
    <t>Ivey Law Scholarship</t>
  </si>
  <si>
    <t>James Davis Law</t>
  </si>
  <si>
    <t>Judge Hedrick Law Scholarship</t>
  </si>
  <si>
    <t>Kenan Law Scholarship</t>
  </si>
  <si>
    <t>Law Alumni Scholarship</t>
  </si>
  <si>
    <t>Law Minority Fellowship</t>
  </si>
  <si>
    <t>Law School Grant</t>
  </si>
  <si>
    <t>Leonard Law Scholarship</t>
  </si>
  <si>
    <t>M. &amp; W. Johnson Law Scholarship</t>
  </si>
  <si>
    <t>Martin Law Scholarship</t>
  </si>
  <si>
    <t>Moore &amp; Van Allen Law Scholarship</t>
  </si>
  <si>
    <t>Nancy Rhoden Law Scholarship</t>
  </si>
  <si>
    <t>Naomi Morris Law Scholarship</t>
  </si>
  <si>
    <t>Nelson Young Law Scholarship</t>
  </si>
  <si>
    <t>Porter CSP Law Scholarship</t>
  </si>
  <si>
    <t>Robert Dearborn Law Scholarship</t>
  </si>
  <si>
    <t>Seawell Law Scholarship</t>
  </si>
  <si>
    <t>Stacy Law Scholarship</t>
  </si>
  <si>
    <t>Student Stores Law Scholarship</t>
  </si>
  <si>
    <t>Thornton Brooks Law Scholarship</t>
  </si>
  <si>
    <t>Twentieth District Bar Scholarship</t>
  </si>
  <si>
    <t>Van Hecke Law Scholarship</t>
  </si>
  <si>
    <t>Wallace Grey Law Scholarship</t>
  </si>
  <si>
    <t>Wettach Law Scholarship</t>
  </si>
  <si>
    <t>Whedbee Law Scholarship</t>
  </si>
  <si>
    <t>Medicine</t>
  </si>
  <si>
    <t>1935,1936,1937 Class Med. Scholarship</t>
  </si>
  <si>
    <t>Adam Thorp Medical Scholarship</t>
  </si>
  <si>
    <t>Augustus H. Jones Scholarship</t>
  </si>
  <si>
    <t>Barrett-1934 Medical Scholarship</t>
  </si>
  <si>
    <t>Berryhill-Mecklenburg Med. Scholarship</t>
  </si>
  <si>
    <t>Braswell Medical Scholarship</t>
  </si>
  <si>
    <t>Braxton Medical Scholarship</t>
  </si>
  <si>
    <t>Brown Medical Scholarship</t>
  </si>
  <si>
    <t>Charles H. Burnett Med. Scholarship</t>
  </si>
  <si>
    <t>Charles Mangum Medical Scholarship</t>
  </si>
  <si>
    <t>Class of 1972 Medical Scholarship</t>
  </si>
  <si>
    <t>Clifford Wheeless Medical Scholarship</t>
  </si>
  <si>
    <t>Daniel Scholarship in Medicine</t>
  </si>
  <si>
    <t>Dennis L. Fox Medical Scholarship</t>
  </si>
  <si>
    <t>Dr. Eli Saleeby Medical Scholarship</t>
  </si>
  <si>
    <t>Dr. I. Taylor Medical Scholarship</t>
  </si>
  <si>
    <t>Dr. William Hall Medical Scholarship</t>
  </si>
  <si>
    <t>Edwards-Hobgood Medical Scholarship</t>
  </si>
  <si>
    <t>Edwards-Hobgood Merit Scholarship</t>
  </si>
  <si>
    <t>Eubanks Medical Scholarship</t>
  </si>
  <si>
    <t>Farrell Medical Scholarship</t>
  </si>
  <si>
    <t>Fleishman Medical Scholarship</t>
  </si>
  <si>
    <t>Grover Dale Medical Scholarship</t>
  </si>
  <si>
    <t>Guilford-NCMH Medical Scholarship</t>
  </si>
  <si>
    <t>Isaac Manning Medical Scholarship</t>
  </si>
  <si>
    <t>John Hartness Medical Scholarship</t>
  </si>
  <si>
    <t>John Idol Medical Scholarship</t>
  </si>
  <si>
    <t>Joyner Medical Scholarship</t>
  </si>
  <si>
    <t>Lock Medical Scholarship</t>
  </si>
  <si>
    <t>Long Medical Scholarship</t>
  </si>
  <si>
    <t>Louis &amp; Betsy West Medical Scholarship</t>
  </si>
  <si>
    <t>Lowder Medical Scholarship</t>
  </si>
  <si>
    <t>McKee Medical Scholarship</t>
  </si>
  <si>
    <t>McLendon Medical Scholarship</t>
  </si>
  <si>
    <t>McLeod Medical Scholarship</t>
  </si>
  <si>
    <t>Medical Alumni Loyalty Scholarship</t>
  </si>
  <si>
    <t>Medical Foundation Scholarship</t>
  </si>
  <si>
    <t>Medical Merit Scholarship</t>
  </si>
  <si>
    <t>Medical Scholarship</t>
  </si>
  <si>
    <t>Morehead Medical Scholarship</t>
  </si>
  <si>
    <t>Parker Medical Scholarship</t>
  </si>
  <si>
    <t>Pope Medical Loan</t>
  </si>
  <si>
    <t>Privette Medical Scholarship</t>
  </si>
  <si>
    <t>R.H. &amp; Mary Speight Medical Scholarship</t>
  </si>
  <si>
    <t>Riggins Medical Scholarship</t>
  </si>
  <si>
    <t>Robert E. Smight Med. Scholarship</t>
  </si>
  <si>
    <t>Robert E. Smith Med. Scholarship</t>
  </si>
  <si>
    <t>Sarah Kenan Medical Scholarship</t>
  </si>
  <si>
    <t>Sternberger Medical Scholarship</t>
  </si>
  <si>
    <t>Student Stores Medical Scholarship</t>
  </si>
  <si>
    <t>Tayloe Medical Scholarship</t>
  </si>
  <si>
    <t>Thomas Dark Medical Scholarship</t>
  </si>
  <si>
    <t>Thomas Sumner Medical Scholarship</t>
  </si>
  <si>
    <t>W. Reece Berryhill Med. Scholarship</t>
  </si>
  <si>
    <t>W.K. Kellog Medical Loan</t>
  </si>
  <si>
    <t>Weinstein Medical Scholarship</t>
  </si>
  <si>
    <t>Whitehead Clinical Lab. Scholarship</t>
  </si>
  <si>
    <t>Whitehead Medical Scholarship</t>
  </si>
  <si>
    <t>Wilder Medical Scholarship</t>
  </si>
  <si>
    <t>William Orr Medical Scholarship</t>
  </si>
  <si>
    <t>William T. Turlington Med Scholarship</t>
  </si>
  <si>
    <t>Minority Presence Graduate Scholarships</t>
  </si>
  <si>
    <t>Minority Presence Dental Scholarship</t>
  </si>
  <si>
    <t>Minority Presence Graduate Scholarship</t>
  </si>
  <si>
    <t>Minority Presence Medical Scholarship</t>
  </si>
  <si>
    <t>Nutrition</t>
  </si>
  <si>
    <t>Dept. Of Nutrition Scholarship</t>
  </si>
  <si>
    <t>Occupational Therapy</t>
  </si>
  <si>
    <t>Occ. Therapy Recruitment Award</t>
  </si>
  <si>
    <t>Pharmacy</t>
  </si>
  <si>
    <t>Eubanks Pharmacy Scholarship</t>
  </si>
  <si>
    <t>Pharmacy School Scholarship</t>
  </si>
  <si>
    <t>Physical Therapy</t>
  </si>
  <si>
    <t>Beatty Physical Therapy Scholarship</t>
  </si>
  <si>
    <t>Public Health</t>
  </si>
  <si>
    <t>Blee - Hay Scholarship</t>
  </si>
  <si>
    <t>Social Work</t>
  </si>
  <si>
    <t>Annie K. Bost Scholarship</t>
  </si>
  <si>
    <t>Student Counseling</t>
  </si>
  <si>
    <t>Focus Scholarship</t>
  </si>
  <si>
    <t>Graduate Awards Total</t>
  </si>
  <si>
    <t>(Please note that these funds do NOT include all graduate awards.)</t>
  </si>
  <si>
    <t>Graduate Fellowship</t>
  </si>
  <si>
    <t>Graduate Scholarship/Grant</t>
  </si>
  <si>
    <t>Graduate Traineeship</t>
  </si>
  <si>
    <t>Graduate Tuition &amp; Fee Payment</t>
  </si>
  <si>
    <t>Tuition/Remission/Waivers Total</t>
  </si>
  <si>
    <t>Employee Tuition/Fee Waiver</t>
  </si>
  <si>
    <t>Graduate Tuition Remission</t>
  </si>
  <si>
    <t>Military Tuition Benefit</t>
  </si>
  <si>
    <t>Partial Tuition Reduction</t>
  </si>
  <si>
    <t>Federal Funds Total</t>
  </si>
  <si>
    <t>Health Professional Scholarships Total</t>
  </si>
  <si>
    <t>Dental Scholarships</t>
  </si>
  <si>
    <t>EFN Dental Scholarship</t>
  </si>
  <si>
    <t>Health Professions Dental Scholarship</t>
  </si>
  <si>
    <t>SDS Dental Scholarship</t>
  </si>
  <si>
    <t>SDS Public Health Scholarship</t>
  </si>
  <si>
    <t>SDS Medical Scholarship after 98/99</t>
  </si>
  <si>
    <t>Total Scholarships/Awards</t>
  </si>
  <si>
    <t>Grants</t>
  </si>
  <si>
    <t>Native American Grants</t>
  </si>
  <si>
    <t>Native American Incentive Scholarship</t>
  </si>
  <si>
    <t>Tuition Enhancement Grants</t>
  </si>
  <si>
    <t>General Fund Grant</t>
  </si>
  <si>
    <t>Tuition Grant</t>
  </si>
  <si>
    <t>Undergraduate Grant</t>
  </si>
  <si>
    <t>University Fund Grant</t>
  </si>
  <si>
    <t>Athletic Grant-In-Aid</t>
  </si>
  <si>
    <t>State Funds Total</t>
  </si>
  <si>
    <t>N. C. Student Incentive Grant</t>
  </si>
  <si>
    <t>Other State Grants</t>
  </si>
  <si>
    <t>State Student Incentive Grant</t>
  </si>
  <si>
    <t>UNC Incentive Grant</t>
  </si>
  <si>
    <t>Pell Grants</t>
  </si>
  <si>
    <t>Supplemental Grants</t>
  </si>
  <si>
    <t>Federal Supplemental Grant</t>
  </si>
  <si>
    <t>Total Grants</t>
  </si>
  <si>
    <t>Work-Study</t>
  </si>
  <si>
    <t>Federal Work-Study Total (Need-Based)</t>
  </si>
  <si>
    <t>America Reads Work Study Jobs</t>
  </si>
  <si>
    <t>Community Service Jobs</t>
  </si>
  <si>
    <t>Graduate Assistants</t>
  </si>
  <si>
    <t>On-Campus Jobs</t>
  </si>
  <si>
    <t>Total Work-Study</t>
  </si>
  <si>
    <t>Loans</t>
  </si>
  <si>
    <t>Addie W. Coats Loan</t>
  </si>
  <si>
    <t>Consolidated Loan</t>
  </si>
  <si>
    <t>George and Texie Stackouse Loan</t>
  </si>
  <si>
    <t>Perkins Loans (Need-Based)</t>
  </si>
  <si>
    <t>Health Professions Student Loans</t>
  </si>
  <si>
    <t xml:space="preserve">Dentistry </t>
  </si>
  <si>
    <t>Health Professions Dental Loan</t>
  </si>
  <si>
    <t>LDS Dental Loan</t>
  </si>
  <si>
    <t>Health Professions Medical Loan</t>
  </si>
  <si>
    <t>LDS Medical Loan</t>
  </si>
  <si>
    <t>Primary Care Medical Loan</t>
  </si>
  <si>
    <t>HEAHealth Professions Pharmacy Loan</t>
  </si>
  <si>
    <t>Total Loans</t>
  </si>
  <si>
    <t>TOTAL AWARDS FROM UNIVERSITY-CONTROLLED SOURCES</t>
  </si>
  <si>
    <t>AWARDS FROM OUTSIDE SOURCES</t>
  </si>
  <si>
    <t>Scholarships</t>
  </si>
  <si>
    <t>Recognition Scholarships</t>
  </si>
  <si>
    <t>National Merit Scholarships</t>
  </si>
  <si>
    <t>National Merit Scholarship (Non-Renewable)</t>
  </si>
  <si>
    <t>National Merit Scholarship</t>
  </si>
  <si>
    <t>National Achievement Scholarships</t>
  </si>
  <si>
    <t>National Achievement Scholarship (Non-Renewable)</t>
  </si>
  <si>
    <t>National Achievement Scholarship</t>
  </si>
  <si>
    <t>State Scholarships</t>
  </si>
  <si>
    <t>N. C. Teaching Fellows Awards</t>
  </si>
  <si>
    <t>N. C. Nurse Scholarships</t>
  </si>
  <si>
    <t>Other State Scholarships</t>
  </si>
  <si>
    <t>Board of Governors Dental Scholarship</t>
  </si>
  <si>
    <t>Board of Governors Medical Scholarship</t>
  </si>
  <si>
    <t>Cameron Scholarship</t>
  </si>
  <si>
    <t>N. C. Dept. of Veterans Affairs</t>
  </si>
  <si>
    <t>N. C. Dept. Services for Blind</t>
  </si>
  <si>
    <t>State Scholarship</t>
  </si>
  <si>
    <t>Various Sponsored Scholarships</t>
  </si>
  <si>
    <t>A.B.W.A. Association Scholarhsip</t>
  </si>
  <si>
    <t>Aid for Lutherans Scholarship</t>
  </si>
  <si>
    <t>Air Force ROTC</t>
  </si>
  <si>
    <t>AKA Sorority Scholarship</t>
  </si>
  <si>
    <t>American Business Clubs</t>
  </si>
  <si>
    <t>Americorps</t>
  </si>
  <si>
    <t>Army Relief</t>
  </si>
  <si>
    <t>Army ROTC</t>
  </si>
  <si>
    <t>Aubrey Lee Brooks Scholarship</t>
  </si>
  <si>
    <t>Bureau of Indian Affairs Grant</t>
  </si>
  <si>
    <t>Business &amp; Professional Women's Scholarship</t>
  </si>
  <si>
    <t>Carolina Power &amp; Light Scholarship</t>
  </si>
  <si>
    <t>Centura Bank Summer Bridge Scholarship</t>
  </si>
  <si>
    <t>Charlotte-Mecklenburg PTA Scholarship</t>
  </si>
  <si>
    <t>Church Scholarship</t>
  </si>
  <si>
    <t>Citizens Scholarship Foundation</t>
  </si>
  <si>
    <t>Civitan Club Scholarship</t>
  </si>
  <si>
    <t>Clara Abbott Scholarship</t>
  </si>
  <si>
    <t>Coca Cola Scholarship</t>
  </si>
  <si>
    <t>CSS Sponsored Scholarship</t>
  </si>
  <si>
    <t>Delta Sigma Theta Scholarship</t>
  </si>
  <si>
    <t>Dixson Scholarship</t>
  </si>
  <si>
    <t>Duke Power Scholarship</t>
  </si>
  <si>
    <t>Eastern Bank of Cherokees Scholarship</t>
  </si>
  <si>
    <t>Elks Scholarship</t>
  </si>
  <si>
    <t>Grant</t>
  </si>
  <si>
    <t>Greensboro Parks &amp; Rec. Scholarship</t>
  </si>
  <si>
    <t>Huffman-Cornwell Scholarship</t>
  </si>
  <si>
    <t>Hugh Morson Scholarship</t>
  </si>
  <si>
    <t>Hyatt Memorial Scholarship</t>
  </si>
  <si>
    <t>Indian Education Fellowship</t>
  </si>
  <si>
    <t>Indian Health Service Scholarship</t>
  </si>
  <si>
    <t>James G. Martin Scholarship</t>
  </si>
  <si>
    <t>James McClure Scholarship</t>
  </si>
  <si>
    <t>Jaycees/Jaycettes Scholarship</t>
  </si>
  <si>
    <t>John McNair Scholarship</t>
  </si>
  <si>
    <t>Junior Miss Scholarship</t>
  </si>
  <si>
    <t>Kiwanis Club Scholarship</t>
  </si>
  <si>
    <t>Life-Long Learning Scholarship</t>
  </si>
  <si>
    <t>Lincoln Lane Foundation Scholarship</t>
  </si>
  <si>
    <t>Lions Club Scholarship</t>
  </si>
  <si>
    <t>Marine Corps Scholarship</t>
  </si>
  <si>
    <t>Martin Marietta Scholarship</t>
  </si>
  <si>
    <t>Mellinger Foundation Scholarship</t>
  </si>
  <si>
    <t>N.C. Assoc. of Insurance Agents</t>
  </si>
  <si>
    <t>N.C. 4-H Development Fund Scholarship</t>
  </si>
  <si>
    <t>N.C. Insurance Agents Scholarship</t>
  </si>
  <si>
    <t>National Association Principals' Scholarship</t>
  </si>
  <si>
    <t>National Guard Grant</t>
  </si>
  <si>
    <t>National Health Service Scholarship</t>
  </si>
  <si>
    <t>National Honor Society Scholarship</t>
  </si>
  <si>
    <t>Navy ROTC</t>
  </si>
  <si>
    <t>NCAEOP Scholarship</t>
  </si>
  <si>
    <t>NCAR-EMS Scholarship</t>
  </si>
  <si>
    <t>NCNB Scholarship</t>
  </si>
  <si>
    <t>Officers Wives Scholarship</t>
  </si>
  <si>
    <t>Optimist Club Scholarship</t>
  </si>
  <si>
    <t>Order of Eastern Star Scholarship</t>
  </si>
  <si>
    <t>Percy Ferebee Scholarship</t>
  </si>
  <si>
    <t>Pharmaceutical Association Scholarship</t>
  </si>
  <si>
    <t>Private Scholarship</t>
  </si>
  <si>
    <t>Private Scholarship (2nd Fund)</t>
  </si>
  <si>
    <t>Private Scholarship (3rd Fund)</t>
  </si>
  <si>
    <t>Private Scholarship (4th Fund)</t>
  </si>
  <si>
    <t>Private Scholarship (5th Fund)</t>
  </si>
  <si>
    <t>ROTC</t>
  </si>
  <si>
    <t>R. J. Reynolds Scholarship</t>
  </si>
  <si>
    <t>Renewable Private Scholarship (2nd Fund)</t>
  </si>
  <si>
    <t>Renewable Private Scholarship (3rd Fund)</t>
  </si>
  <si>
    <t>Renewable Private Scholarship (4th Fund)</t>
  </si>
  <si>
    <t>Renewable Private Scholarship</t>
  </si>
  <si>
    <t>Robert Byrd Honors Scholarship</t>
  </si>
  <si>
    <t>Rotary Club Scholarship</t>
  </si>
  <si>
    <t>Sam Walton Wal-Mart Scholarship</t>
  </si>
  <si>
    <t>Scholarship</t>
  </si>
  <si>
    <t>Sirrine Scholarship</t>
  </si>
  <si>
    <t>Sponsors-Academic Talent Scholarship</t>
  </si>
  <si>
    <t>State Employees Association Scholarship</t>
  </si>
  <si>
    <t>Thomas H. Carrow Scholarship</t>
  </si>
  <si>
    <t>Thomas J. Watson Scholarship</t>
  </si>
  <si>
    <t>Thomas Skinner Scholarship</t>
  </si>
  <si>
    <t>Thomasville Furniture-Finch Scholarship</t>
  </si>
  <si>
    <t>Top of the Y Scholarship</t>
  </si>
  <si>
    <t>Triangle Advertising Scholarship</t>
  </si>
  <si>
    <t>U.D.C. Scholarship</t>
  </si>
  <si>
    <t>VA Contributory Benefits</t>
  </si>
  <si>
    <t>Veterans Administration Scholarship</t>
  </si>
  <si>
    <t>Veterans Educational Benefits</t>
  </si>
  <si>
    <t>Vocational Rehab. Grant</t>
  </si>
  <si>
    <t>Wade H. Atkinson Scholarship</t>
  </si>
  <si>
    <t>Wal-Mart Scholarship</t>
  </si>
  <si>
    <t>William B. Rodman Scholarship</t>
  </si>
  <si>
    <t>William Colburn Scholarship</t>
  </si>
  <si>
    <t>Winn-Dixie Scholarship</t>
  </si>
  <si>
    <t>Woman's Club Scholarship</t>
  </si>
  <si>
    <t>Foundation Scholarships</t>
  </si>
  <si>
    <t>Coffey Foundation Scholarship</t>
  </si>
  <si>
    <t>Foundation for Carolinas Scholarship</t>
  </si>
  <si>
    <t>Foundation Scholarship Program</t>
  </si>
  <si>
    <t>Frank &amp; Sallie Borden Fdn. Scholarship</t>
  </si>
  <si>
    <t>Gregory Foundation Scholarship</t>
  </si>
  <si>
    <t>Lutz Foundation Scholarship</t>
  </si>
  <si>
    <t>McNair Foundation Scholarship</t>
  </si>
  <si>
    <t>Morehead Award</t>
  </si>
  <si>
    <t>N.C. Morehead Merit Award</t>
  </si>
  <si>
    <t>Teagle Foundation Scholarship</t>
  </si>
  <si>
    <t>Tin Whistles Fdn. Scholarship</t>
  </si>
  <si>
    <t>Triangle Community Fdn. Scholarship</t>
  </si>
  <si>
    <t>Winston-Salem Foundation Scholarship</t>
  </si>
  <si>
    <t>Total Scholarships</t>
  </si>
  <si>
    <t>Federal Family Educational Loans Total</t>
  </si>
  <si>
    <t>Parent Loans (PLUS) - (Non-Need-Based)</t>
  </si>
  <si>
    <t>Subsidized Stafford Loans (Need-Based)</t>
  </si>
  <si>
    <t>Unsubsidized Stafford Loans (Non-Need-Based)</t>
  </si>
  <si>
    <t>Other Loans Total</t>
  </si>
  <si>
    <t>N.C. Health, Science, Math Loans</t>
  </si>
  <si>
    <t>N.C. Nurse Education Scholarship/Loan</t>
  </si>
  <si>
    <t>N.C. Principal Fellows Award</t>
  </si>
  <si>
    <t>N.C. Professional Teachers Scholarship/Loan</t>
  </si>
  <si>
    <t>Other Educational Loans</t>
  </si>
  <si>
    <t>Citibank Loan</t>
  </si>
  <si>
    <t>College Foundation Loan</t>
  </si>
  <si>
    <t>Commercial Loan</t>
  </si>
  <si>
    <t>Consern Loan</t>
  </si>
  <si>
    <t>Federal Supplemental Loan (SLS)</t>
  </si>
  <si>
    <t>HEAL Loan</t>
  </si>
  <si>
    <t>Law Access Loan</t>
  </si>
  <si>
    <t>Loan</t>
  </si>
  <si>
    <t>MBA Access Loan</t>
  </si>
  <si>
    <t>MBA Tuition Loan</t>
  </si>
  <si>
    <t>Medical Alternative Loan</t>
  </si>
  <si>
    <t>N. C. Guaranteed Loan</t>
  </si>
  <si>
    <t>N.C. Social Workers Loan</t>
  </si>
  <si>
    <t>Nellie Mae Loan</t>
  </si>
  <si>
    <t>PHEAA Supplemental Loan</t>
  </si>
  <si>
    <t>Robert W. Johnson Dental Loan</t>
  </si>
  <si>
    <t>Teri Loan</t>
  </si>
  <si>
    <t>United Methodist Loan</t>
  </si>
  <si>
    <t>Private Foundation Loans</t>
  </si>
  <si>
    <t>Foundation Loan</t>
  </si>
  <si>
    <t>Little Foundation Loan</t>
  </si>
  <si>
    <t>Pickett &amp; Hatcher Loan</t>
  </si>
  <si>
    <t>Private Loan #1</t>
  </si>
  <si>
    <t>Private Loan #2</t>
  </si>
  <si>
    <t>Total Awards from Outside Sources</t>
  </si>
  <si>
    <t>TOTAL FUNDS AWARDED OR DISTRIBUTED BY</t>
  </si>
  <si>
    <t>THE OFFICE OF SCHOLARSHIPS AND STUDENT AID</t>
  </si>
  <si>
    <t xml:space="preserve">University Funds </t>
  </si>
  <si>
    <t>Academic Undergraduate Scholarships  (Non-Need-Based)</t>
  </si>
  <si>
    <t>General Undergraduate Scholarships  (Need-Based)</t>
  </si>
  <si>
    <t>Class of 1992 Carolina Scholarship</t>
  </si>
  <si>
    <t>Class of 1992 Carolina Scholars Award</t>
  </si>
  <si>
    <t>Blanchard</t>
  </si>
  <si>
    <t>Carrie Schwenning Scholarship</t>
  </si>
  <si>
    <t>Garnett Smith Carolina Scholar Award</t>
  </si>
  <si>
    <t>Gov. James &amp; Dottie Martin Carolina Scholars Award</t>
  </si>
  <si>
    <t>Spencer College Fellow Scholarship</t>
  </si>
  <si>
    <t>Albert L. Herring Scholarship</t>
  </si>
  <si>
    <t>Strickland Scholarship</t>
  </si>
  <si>
    <t>C. A. Meisenheimer</t>
  </si>
  <si>
    <t>Edgecomb-Nash Carolina Scholars Award</t>
  </si>
  <si>
    <t>Edward Smith Family Carolina Scholarship</t>
  </si>
  <si>
    <t>Chemistry Undergraduate Scholarship</t>
  </si>
  <si>
    <t>Maj. D.C. &amp; Mr. Edwards Loan</t>
  </si>
  <si>
    <t>Number
of Awards</t>
  </si>
  <si>
    <t>Amount
of Awards</t>
  </si>
  <si>
    <t>2000-01 SCHOLARSHIP AND FINANCIAL AID AWARDS</t>
  </si>
  <si>
    <t>to enrolled undergraduate, graduate, and professional students from July 1, 2000 to June 30, 2001.</t>
  </si>
  <si>
    <t>Data extracted from FAMFOCUS on 10/10/01</t>
  </si>
  <si>
    <t>Prepared by Office of Institutional Reaearch</t>
  </si>
  <si>
    <t xml:space="preserve">to enrolled undergraduate, graduate, and professional students from July 1, 2000 to June 30, 2001. </t>
  </si>
  <si>
    <t>Becton Tannenbaum Scholarship</t>
  </si>
  <si>
    <t>Ben Robinette Old Well Scholar</t>
  </si>
  <si>
    <t>Bradley R. King Scholarship</t>
  </si>
  <si>
    <t>Bundy Scholarship</t>
  </si>
  <si>
    <t>Class of 1986 College Fellows</t>
  </si>
  <si>
    <t>Dallas/Fort Worth Carolina Club</t>
  </si>
  <si>
    <t>David &amp; Eliazbeth Reese Ward</t>
  </si>
  <si>
    <t>Johnston Award Programs Total (Need-Based)</t>
  </si>
  <si>
    <t>Mary Adams Stephens Carolina Scholars</t>
  </si>
  <si>
    <t>Morisey-Dayvault-Slater Car Scholars</t>
  </si>
  <si>
    <t>Louis C. Stephens Carolina Scholars</t>
  </si>
  <si>
    <t>Whitaker Carolina Scholars Fund</t>
  </si>
  <si>
    <t>Killian Family Old Well Scholars</t>
  </si>
  <si>
    <t>Angela B. Collins Scholarship</t>
  </si>
  <si>
    <t>Pacific West Cancer Scholarship</t>
  </si>
  <si>
    <t>Washington DC Carolina Club Scholarship</t>
  </si>
  <si>
    <t>Tony Mcdowell Schol-Vocal Performance</t>
  </si>
  <si>
    <t>Willis Whichard Law Scholarship</t>
  </si>
  <si>
    <t>FINAL</t>
  </si>
  <si>
    <t>Funded through Student Stores ($216,000)</t>
  </si>
  <si>
    <t>Student Stores (see Joseph T. Pogue and General Undergraduate Scholarships)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</si>
</sst>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5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7" xfId="0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41" fontId="0" fillId="0" borderId="0" xfId="15" applyNumberForma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3" fontId="16" fillId="0" borderId="5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11" fillId="0" borderId="5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" fillId="0" borderId="0" xfId="0" applyNumberFormat="1" applyFont="1" applyAlignment="1">
      <alignment horizontal="center" wrapText="1"/>
    </xf>
    <xf numFmtId="0" fontId="0" fillId="2" borderId="0" xfId="0" applyFill="1" applyAlignment="1">
      <alignment/>
    </xf>
    <xf numFmtId="164" fontId="2" fillId="0" borderId="2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/>
    </xf>
    <xf numFmtId="3" fontId="20" fillId="0" borderId="2" xfId="0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0" fontId="0" fillId="0" borderId="2" xfId="0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164" fontId="11" fillId="0" borderId="15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11" fillId="0" borderId="5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11" fillId="0" borderId="9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1" fillId="0" borderId="7" xfId="0" applyNumberFormat="1" applyFont="1" applyFill="1" applyBorder="1" applyAlignment="1">
      <alignment/>
    </xf>
    <xf numFmtId="3" fontId="21" fillId="0" borderId="9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1" fillId="0" borderId="19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Border="1" applyAlignment="1">
      <alignment horizontal="right" wrapText="1"/>
    </xf>
    <xf numFmtId="3" fontId="0" fillId="0" borderId="0" xfId="15" applyNumberFormat="1" applyFill="1" applyAlignment="1">
      <alignment/>
    </xf>
    <xf numFmtId="5" fontId="2" fillId="0" borderId="3" xfId="17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0" fillId="3" borderId="0" xfId="0" applyFill="1" applyAlignment="1">
      <alignment/>
    </xf>
    <xf numFmtId="3" fontId="0" fillId="3" borderId="0" xfId="0" applyNumberFormat="1" applyFont="1" applyFill="1" applyAlignment="1">
      <alignment/>
    </xf>
    <xf numFmtId="3" fontId="1" fillId="0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164" fontId="1" fillId="0" borderId="2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3" fontId="19" fillId="0" borderId="21" xfId="0" applyNumberFormat="1" applyFont="1" applyFill="1" applyBorder="1" applyAlignment="1">
      <alignment horizontal="center" wrapText="1"/>
    </xf>
    <xf numFmtId="3" fontId="19" fillId="0" borderId="22" xfId="0" applyNumberFormat="1" applyFont="1" applyFill="1" applyBorder="1" applyAlignment="1">
      <alignment horizontal="center" wrapText="1"/>
    </xf>
    <xf numFmtId="3" fontId="19" fillId="0" borderId="23" xfId="0" applyNumberFormat="1" applyFont="1" applyFill="1" applyBorder="1" applyAlignment="1">
      <alignment horizontal="center" wrapText="1"/>
    </xf>
    <xf numFmtId="3" fontId="19" fillId="0" borderId="20" xfId="0" applyNumberFormat="1" applyFont="1" applyFill="1" applyBorder="1" applyAlignment="1">
      <alignment horizontal="center" wrapText="1"/>
    </xf>
    <xf numFmtId="164" fontId="1" fillId="0" borderId="21" xfId="0" applyNumberFormat="1" applyFont="1" applyFill="1" applyBorder="1" applyAlignment="1">
      <alignment horizontal="center" wrapText="1"/>
    </xf>
    <xf numFmtId="164" fontId="1" fillId="0" borderId="22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9"/>
  <sheetViews>
    <sheetView zoomScale="75" zoomScaleNormal="75" workbookViewId="0" topLeftCell="A359">
      <selection activeCell="K12" sqref="K12"/>
    </sheetView>
  </sheetViews>
  <sheetFormatPr defaultColWidth="9.140625" defaultRowHeight="12.75"/>
  <cols>
    <col min="1" max="3" width="2.421875" style="0" customWidth="1"/>
    <col min="4" max="4" width="52.57421875" style="0" customWidth="1"/>
    <col min="5" max="5" width="6.00390625" style="0" customWidth="1"/>
    <col min="6" max="6" width="8.00390625" style="0" customWidth="1"/>
    <col min="7" max="7" width="11.57421875" style="0" customWidth="1"/>
    <col min="8" max="8" width="12.57421875" style="0" customWidth="1"/>
    <col min="9" max="9" width="16.28125" style="31" customWidth="1"/>
    <col min="10" max="10" width="13.57421875" style="0" customWidth="1"/>
  </cols>
  <sheetData>
    <row r="1" spans="1:9" ht="12.75">
      <c r="A1" s="186"/>
      <c r="B1" s="186"/>
      <c r="C1" s="186"/>
      <c r="D1" s="186"/>
      <c r="E1" s="186"/>
      <c r="F1" s="186"/>
      <c r="G1" s="186"/>
      <c r="H1" s="186"/>
      <c r="I1" s="186"/>
    </row>
    <row r="2" spans="8:9" ht="12.75">
      <c r="H2" s="6"/>
      <c r="I2" s="6" t="s">
        <v>875</v>
      </c>
    </row>
    <row r="3" ht="12.75">
      <c r="I3"/>
    </row>
    <row r="4" spans="1:9" ht="12.75">
      <c r="A4" s="169" t="s">
        <v>852</v>
      </c>
      <c r="B4" s="169"/>
      <c r="C4" s="169"/>
      <c r="D4" s="169"/>
      <c r="E4" s="169"/>
      <c r="F4" s="169"/>
      <c r="G4" s="169"/>
      <c r="H4" s="169"/>
      <c r="I4" s="169"/>
    </row>
    <row r="5" spans="1:9" ht="12.75">
      <c r="A5" s="169" t="s">
        <v>35</v>
      </c>
      <c r="B5" s="169"/>
      <c r="C5" s="169"/>
      <c r="D5" s="169"/>
      <c r="E5" s="169"/>
      <c r="F5" s="169"/>
      <c r="G5" s="169"/>
      <c r="H5" s="169"/>
      <c r="I5" s="169"/>
    </row>
    <row r="6" spans="1:9" ht="12.75">
      <c r="A6" s="169" t="s">
        <v>36</v>
      </c>
      <c r="B6" s="169"/>
      <c r="C6" s="169"/>
      <c r="D6" s="169"/>
      <c r="E6" s="169"/>
      <c r="F6" s="169"/>
      <c r="G6" s="169"/>
      <c r="H6" s="169"/>
      <c r="I6" s="169"/>
    </row>
    <row r="7" spans="1:9" ht="12.7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2.75">
      <c r="A8" s="169" t="s">
        <v>37</v>
      </c>
      <c r="B8" s="169"/>
      <c r="C8" s="169"/>
      <c r="D8" s="169"/>
      <c r="E8" s="169"/>
      <c r="F8" s="169"/>
      <c r="G8" s="169"/>
      <c r="H8" s="169"/>
      <c r="I8" s="169"/>
    </row>
    <row r="9" spans="1:9" ht="12.75">
      <c r="A9" s="169" t="s">
        <v>853</v>
      </c>
      <c r="B9" s="169"/>
      <c r="C9" s="169"/>
      <c r="D9" s="169"/>
      <c r="E9" s="169"/>
      <c r="F9" s="169"/>
      <c r="G9" s="169"/>
      <c r="H9" s="169"/>
      <c r="I9" s="169"/>
    </row>
    <row r="10" spans="1:9" ht="12.75">
      <c r="A10" s="169"/>
      <c r="B10" s="169"/>
      <c r="C10" s="169"/>
      <c r="D10" s="169"/>
      <c r="E10" s="169"/>
      <c r="F10" s="169"/>
      <c r="G10" s="169"/>
      <c r="H10" s="169"/>
      <c r="I10" s="169"/>
    </row>
    <row r="11" spans="1:9" ht="12.75">
      <c r="A11" s="4"/>
      <c r="B11" s="4"/>
      <c r="C11" s="4"/>
      <c r="D11" s="4"/>
      <c r="E11" s="171" t="s">
        <v>850</v>
      </c>
      <c r="F11" s="172"/>
      <c r="G11" s="175" t="s">
        <v>851</v>
      </c>
      <c r="H11" s="176"/>
      <c r="I11" s="177"/>
    </row>
    <row r="12" spans="1:9" ht="13.5" customHeight="1">
      <c r="A12" s="9"/>
      <c r="B12" s="9"/>
      <c r="C12" s="9"/>
      <c r="D12" s="9"/>
      <c r="E12" s="173"/>
      <c r="F12" s="174"/>
      <c r="G12" s="178"/>
      <c r="H12" s="168"/>
      <c r="I12" s="179"/>
    </row>
    <row r="13" spans="1:9" ht="12.75">
      <c r="A13" s="88"/>
      <c r="B13" s="12"/>
      <c r="C13" s="16"/>
      <c r="D13" s="16"/>
      <c r="E13" s="7"/>
      <c r="F13" s="7"/>
      <c r="G13" s="7"/>
      <c r="H13" s="8"/>
      <c r="I13" s="13"/>
    </row>
    <row r="14" spans="1:9" ht="4.5" customHeight="1" thickBot="1">
      <c r="A14" s="88"/>
      <c r="B14" s="12"/>
      <c r="C14" s="16"/>
      <c r="D14" s="16"/>
      <c r="E14" s="7"/>
      <c r="F14" s="7"/>
      <c r="G14" s="7"/>
      <c r="H14" s="8"/>
      <c r="I14" s="13"/>
    </row>
    <row r="15" spans="1:9" ht="14.25" thickBot="1" thickTop="1">
      <c r="A15" s="181" t="s">
        <v>38</v>
      </c>
      <c r="B15" s="182"/>
      <c r="C15" s="182"/>
      <c r="D15" s="182"/>
      <c r="E15" s="182"/>
      <c r="F15" s="182"/>
      <c r="G15" s="182"/>
      <c r="H15" s="182"/>
      <c r="I15" s="183"/>
    </row>
    <row r="16" spans="1:9" ht="13.5" thickTop="1">
      <c r="A16" s="184"/>
      <c r="B16" s="184"/>
      <c r="C16" s="184"/>
      <c r="D16" s="184"/>
      <c r="E16" s="184"/>
      <c r="F16" s="184"/>
      <c r="G16" s="184"/>
      <c r="H16" s="184"/>
      <c r="I16" s="184"/>
    </row>
    <row r="17" spans="1:9" ht="12.75">
      <c r="A17" s="180" t="s">
        <v>39</v>
      </c>
      <c r="B17" s="180"/>
      <c r="C17" s="180"/>
      <c r="D17" s="180"/>
      <c r="E17" s="180"/>
      <c r="F17" s="180"/>
      <c r="G17" s="180"/>
      <c r="H17" s="180"/>
      <c r="I17" s="180"/>
    </row>
    <row r="18" spans="5:8" ht="12.75">
      <c r="E18" s="1"/>
      <c r="F18" s="1"/>
      <c r="G18" s="1"/>
      <c r="H18" s="2"/>
    </row>
    <row r="19" spans="1:9" ht="12.75">
      <c r="A19" s="10" t="s">
        <v>40</v>
      </c>
      <c r="B19" s="10"/>
      <c r="C19" s="11"/>
      <c r="D19" s="11"/>
      <c r="E19" s="117"/>
      <c r="F19" s="137">
        <f>SUM(E22:E658)</f>
        <v>6463</v>
      </c>
      <c r="G19" s="123"/>
      <c r="H19" s="117"/>
      <c r="I19" s="121">
        <f>SUM(I21:I658)</f>
        <v>21483847</v>
      </c>
    </row>
    <row r="20" spans="1:8" ht="12.75">
      <c r="A20" s="12"/>
      <c r="B20" s="12"/>
      <c r="C20" s="13"/>
      <c r="D20" s="13"/>
      <c r="E20" s="14"/>
      <c r="F20" s="29"/>
      <c r="G20" s="14"/>
      <c r="H20" s="15"/>
    </row>
    <row r="21" spans="2:9" ht="12.75">
      <c r="B21" s="12" t="s">
        <v>864</v>
      </c>
      <c r="C21" s="16"/>
      <c r="D21" s="16"/>
      <c r="E21" s="14"/>
      <c r="F21" s="29">
        <f>SUM(E22:E25)</f>
        <v>247</v>
      </c>
      <c r="G21" s="14"/>
      <c r="H21" s="17"/>
      <c r="I21" s="2">
        <f>SUM(G22:G25)</f>
        <v>983186</v>
      </c>
    </row>
    <row r="22" spans="1:8" ht="12.75">
      <c r="A22" s="6"/>
      <c r="B22" s="6"/>
      <c r="C22" s="18"/>
      <c r="D22" s="16" t="str">
        <f>PROPER("JAMES M. JOHNSTON SCHOLARSHIP")</f>
        <v>James M. Johnston Scholarship</v>
      </c>
      <c r="E22" s="19">
        <v>176</v>
      </c>
      <c r="F22" s="20"/>
      <c r="G22" s="19">
        <v>746750</v>
      </c>
      <c r="H22" s="2"/>
    </row>
    <row r="23" spans="1:8" ht="12.75">
      <c r="A23" s="6"/>
      <c r="B23" s="6"/>
      <c r="C23" s="18"/>
      <c r="D23" s="16" t="s">
        <v>43</v>
      </c>
      <c r="E23" s="19">
        <v>40</v>
      </c>
      <c r="F23" s="20"/>
      <c r="G23" s="19">
        <v>19750</v>
      </c>
      <c r="H23" s="2"/>
    </row>
    <row r="24" spans="1:8" ht="12.75">
      <c r="A24" s="6"/>
      <c r="B24" s="6"/>
      <c r="C24" s="18"/>
      <c r="D24" s="16" t="s">
        <v>44</v>
      </c>
      <c r="E24" s="20">
        <v>16</v>
      </c>
      <c r="F24" s="20"/>
      <c r="G24" s="20">
        <v>96686</v>
      </c>
      <c r="H24" s="2"/>
    </row>
    <row r="25" spans="1:8" ht="12.75">
      <c r="A25" s="6"/>
      <c r="B25" s="6"/>
      <c r="C25" s="18"/>
      <c r="D25" s="21" t="s">
        <v>45</v>
      </c>
      <c r="E25" s="20">
        <v>15</v>
      </c>
      <c r="F25" s="20"/>
      <c r="G25" s="20">
        <v>120000</v>
      </c>
      <c r="H25" s="2"/>
    </row>
    <row r="26" spans="3:7" ht="12.75">
      <c r="C26" s="18"/>
      <c r="E26" s="22"/>
      <c r="F26" s="22"/>
      <c r="G26" s="22"/>
    </row>
    <row r="27" spans="2:9" ht="12.75">
      <c r="B27" s="23" t="s">
        <v>46</v>
      </c>
      <c r="C27" s="24"/>
      <c r="D27" s="21"/>
      <c r="E27" s="25"/>
      <c r="F27" s="20">
        <f>SUM(E28:E34)</f>
        <v>135</v>
      </c>
      <c r="G27" s="25"/>
      <c r="H27" s="17"/>
      <c r="I27" s="15">
        <f>SUM(G28:G34)</f>
        <v>547141</v>
      </c>
    </row>
    <row r="28" spans="1:8" ht="12.75">
      <c r="A28" s="6"/>
      <c r="B28" s="6"/>
      <c r="C28" s="18"/>
      <c r="D28" s="21" t="s">
        <v>47</v>
      </c>
      <c r="E28" s="20">
        <v>15</v>
      </c>
      <c r="F28" s="20"/>
      <c r="G28" s="20">
        <v>75224</v>
      </c>
      <c r="H28" s="2"/>
    </row>
    <row r="29" spans="1:8" ht="12.75">
      <c r="A29" s="6"/>
      <c r="B29" s="6"/>
      <c r="C29" s="18"/>
      <c r="D29" s="21" t="s">
        <v>48</v>
      </c>
      <c r="E29" s="20">
        <v>23</v>
      </c>
      <c r="F29" s="20"/>
      <c r="G29" s="20">
        <v>103810</v>
      </c>
      <c r="H29" s="2"/>
    </row>
    <row r="30" spans="1:8" ht="12.75">
      <c r="A30" s="6"/>
      <c r="B30" s="6"/>
      <c r="C30" s="18"/>
      <c r="D30" s="21" t="s">
        <v>49</v>
      </c>
      <c r="E30" s="20">
        <v>25</v>
      </c>
      <c r="F30" s="20"/>
      <c r="G30" s="20">
        <v>96025</v>
      </c>
      <c r="H30" s="2"/>
    </row>
    <row r="31" spans="3:8" ht="12.75">
      <c r="C31" s="18"/>
      <c r="D31" s="21" t="s">
        <v>50</v>
      </c>
      <c r="E31" s="20">
        <v>20</v>
      </c>
      <c r="F31" s="20"/>
      <c r="G31" s="20">
        <v>70918</v>
      </c>
      <c r="H31" s="2"/>
    </row>
    <row r="32" spans="1:8" ht="12.75">
      <c r="A32" s="6"/>
      <c r="B32" s="6"/>
      <c r="C32" s="18"/>
      <c r="D32" s="26" t="s">
        <v>51</v>
      </c>
      <c r="E32" s="27">
        <v>13</v>
      </c>
      <c r="F32" s="27"/>
      <c r="G32" s="27">
        <v>49439</v>
      </c>
      <c r="H32" s="2"/>
    </row>
    <row r="33" spans="1:8" ht="12.75">
      <c r="A33" s="6"/>
      <c r="B33" s="6"/>
      <c r="C33" s="18"/>
      <c r="D33" s="21" t="s">
        <v>52</v>
      </c>
      <c r="E33" s="20">
        <v>7</v>
      </c>
      <c r="F33" s="20"/>
      <c r="G33" s="20">
        <v>27010</v>
      </c>
      <c r="H33" s="2"/>
    </row>
    <row r="34" spans="3:8" ht="12.75">
      <c r="C34" s="18"/>
      <c r="D34" s="21" t="s">
        <v>53</v>
      </c>
      <c r="E34" s="20">
        <v>32</v>
      </c>
      <c r="F34" s="20"/>
      <c r="G34" s="20">
        <v>124715</v>
      </c>
      <c r="H34" s="2"/>
    </row>
    <row r="35" spans="3:7" ht="12.75">
      <c r="C35" s="18"/>
      <c r="D35" s="16"/>
      <c r="E35" s="20"/>
      <c r="F35" s="20"/>
      <c r="G35" s="20"/>
    </row>
    <row r="36" spans="2:9" ht="12.75">
      <c r="B36" s="12" t="s">
        <v>54</v>
      </c>
      <c r="C36" s="28"/>
      <c r="D36" s="16"/>
      <c r="E36" s="29"/>
      <c r="F36" s="29">
        <f>SUM(E37:E42)</f>
        <v>113</v>
      </c>
      <c r="G36" s="29"/>
      <c r="H36" s="17"/>
      <c r="I36" s="2">
        <f>SUM(G37:G42)</f>
        <v>179986</v>
      </c>
    </row>
    <row r="37" spans="1:8" ht="12.75">
      <c r="A37" s="6"/>
      <c r="B37" s="6"/>
      <c r="C37" s="18"/>
      <c r="D37" s="21" t="s">
        <v>55</v>
      </c>
      <c r="E37" s="20">
        <v>9</v>
      </c>
      <c r="F37" s="20"/>
      <c r="G37" s="20">
        <v>15000</v>
      </c>
      <c r="H37" s="2"/>
    </row>
    <row r="38" spans="1:8" ht="12.75">
      <c r="A38" s="6"/>
      <c r="B38" s="6"/>
      <c r="C38" s="18"/>
      <c r="D38" s="21" t="s">
        <v>56</v>
      </c>
      <c r="E38" s="20">
        <v>48</v>
      </c>
      <c r="F38" s="20"/>
      <c r="G38" s="20">
        <v>40000</v>
      </c>
      <c r="H38" s="2"/>
    </row>
    <row r="39" spans="1:8" ht="12.75">
      <c r="A39" s="6"/>
      <c r="B39" s="6"/>
      <c r="C39" s="18"/>
      <c r="D39" s="21" t="s">
        <v>57</v>
      </c>
      <c r="E39" s="20">
        <v>17</v>
      </c>
      <c r="F39" s="20"/>
      <c r="G39" s="20">
        <v>35491</v>
      </c>
      <c r="H39" s="2"/>
    </row>
    <row r="40" spans="1:8" ht="12.75">
      <c r="A40" s="6"/>
      <c r="B40" s="6"/>
      <c r="C40" s="18"/>
      <c r="D40" s="21" t="s">
        <v>58</v>
      </c>
      <c r="E40" s="20">
        <v>21</v>
      </c>
      <c r="F40" s="20"/>
      <c r="G40" s="20">
        <v>39415</v>
      </c>
      <c r="H40" s="2"/>
    </row>
    <row r="41" spans="1:8" ht="12.75">
      <c r="A41" s="6"/>
      <c r="B41" s="6"/>
      <c r="C41" s="18"/>
      <c r="D41" s="21" t="s">
        <v>59</v>
      </c>
      <c r="E41" s="20">
        <v>6</v>
      </c>
      <c r="F41" s="20"/>
      <c r="G41" s="20">
        <v>20080</v>
      </c>
      <c r="H41" s="2"/>
    </row>
    <row r="42" spans="1:8" ht="12.75">
      <c r="A42" s="6"/>
      <c r="B42" s="6"/>
      <c r="C42" s="18"/>
      <c r="D42" s="21" t="s">
        <v>60</v>
      </c>
      <c r="E42" s="20">
        <v>12</v>
      </c>
      <c r="F42" s="20"/>
      <c r="G42" s="20">
        <v>30000</v>
      </c>
      <c r="H42" s="2"/>
    </row>
    <row r="43" spans="3:7" ht="12.75">
      <c r="C43" s="18"/>
      <c r="E43" s="30"/>
      <c r="F43" s="30"/>
      <c r="G43" s="30"/>
    </row>
    <row r="44" spans="2:9" ht="12.75">
      <c r="B44" s="12" t="s">
        <v>61</v>
      </c>
      <c r="C44" s="28"/>
      <c r="D44" s="16"/>
      <c r="E44" s="29"/>
      <c r="F44" s="29">
        <f>SUM(F45:F99)</f>
        <v>335</v>
      </c>
      <c r="G44" s="29"/>
      <c r="H44" s="17"/>
      <c r="I44" s="2">
        <f>SUM(H45:H99)</f>
        <v>1888430</v>
      </c>
    </row>
    <row r="45" spans="3:8" ht="12.75">
      <c r="C45" s="144" t="s">
        <v>62</v>
      </c>
      <c r="E45" s="30"/>
      <c r="F45" s="30">
        <f>SUM(E46:E55)</f>
        <v>29</v>
      </c>
      <c r="G45" s="30"/>
      <c r="H45" s="92">
        <f>SUM(G46:G55)</f>
        <v>72500</v>
      </c>
    </row>
    <row r="46" spans="3:8" ht="12.75">
      <c r="C46" s="31"/>
      <c r="D46" s="21" t="s">
        <v>63</v>
      </c>
      <c r="E46" s="20">
        <v>3</v>
      </c>
      <c r="F46" s="20"/>
      <c r="G46" s="20">
        <v>7500</v>
      </c>
      <c r="H46" s="2"/>
    </row>
    <row r="47" spans="3:8" ht="12.75">
      <c r="C47" s="31"/>
      <c r="D47" s="21" t="s">
        <v>64</v>
      </c>
      <c r="E47" s="20">
        <v>8</v>
      </c>
      <c r="F47" s="20"/>
      <c r="G47" s="20">
        <v>20000</v>
      </c>
      <c r="H47" s="2"/>
    </row>
    <row r="48" spans="3:8" ht="12.75">
      <c r="C48" s="31"/>
      <c r="D48" s="21" t="s">
        <v>65</v>
      </c>
      <c r="E48" s="20">
        <v>1</v>
      </c>
      <c r="F48" s="20"/>
      <c r="G48" s="20">
        <v>2500</v>
      </c>
      <c r="H48" s="2"/>
    </row>
    <row r="49" spans="3:8" ht="12.75">
      <c r="C49" s="18"/>
      <c r="D49" s="21" t="s">
        <v>66</v>
      </c>
      <c r="E49" s="20">
        <v>1</v>
      </c>
      <c r="F49" s="20"/>
      <c r="G49" s="20">
        <v>2500</v>
      </c>
      <c r="H49" s="2"/>
    </row>
    <row r="50" spans="3:8" ht="12.75">
      <c r="C50" s="31"/>
      <c r="D50" s="21" t="s">
        <v>67</v>
      </c>
      <c r="E50" s="20">
        <v>2</v>
      </c>
      <c r="F50" s="20"/>
      <c r="G50" s="20">
        <v>5000</v>
      </c>
      <c r="H50" s="2"/>
    </row>
    <row r="51" spans="3:8" ht="12.75">
      <c r="C51" s="31"/>
      <c r="D51" s="21" t="s">
        <v>68</v>
      </c>
      <c r="E51" s="20">
        <v>4</v>
      </c>
      <c r="F51" s="20"/>
      <c r="G51" s="20">
        <v>11250</v>
      </c>
      <c r="H51" s="2"/>
    </row>
    <row r="52" spans="3:8" ht="12.75">
      <c r="C52" s="31"/>
      <c r="D52" s="21" t="s">
        <v>69</v>
      </c>
      <c r="E52" s="20">
        <v>2</v>
      </c>
      <c r="F52" s="20"/>
      <c r="G52" s="20">
        <v>5000</v>
      </c>
      <c r="H52" s="2"/>
    </row>
    <row r="53" spans="3:8" ht="12.75">
      <c r="C53" s="31"/>
      <c r="D53" s="21" t="s">
        <v>70</v>
      </c>
      <c r="E53" s="20">
        <v>1</v>
      </c>
      <c r="F53" s="20"/>
      <c r="G53" s="20">
        <v>2500</v>
      </c>
      <c r="H53" s="2"/>
    </row>
    <row r="54" spans="3:8" ht="12.75">
      <c r="C54" s="31"/>
      <c r="D54" s="21" t="s">
        <v>71</v>
      </c>
      <c r="E54" s="20">
        <v>6</v>
      </c>
      <c r="F54" s="20"/>
      <c r="G54" s="20">
        <v>13750</v>
      </c>
      <c r="H54" s="2"/>
    </row>
    <row r="55" spans="3:7" ht="12.75">
      <c r="C55" s="18"/>
      <c r="D55" s="21" t="s">
        <v>842</v>
      </c>
      <c r="E55" s="20">
        <v>1</v>
      </c>
      <c r="F55" s="20"/>
      <c r="G55" s="20">
        <v>2500</v>
      </c>
    </row>
    <row r="56" spans="3:8" ht="12.75">
      <c r="C56" s="12" t="s">
        <v>72</v>
      </c>
      <c r="E56" s="20">
        <v>77</v>
      </c>
      <c r="F56" s="20">
        <f>SUM(E56)</f>
        <v>77</v>
      </c>
      <c r="G56" s="20">
        <v>517505</v>
      </c>
      <c r="H56" s="91">
        <f>SUM(G56)</f>
        <v>517505</v>
      </c>
    </row>
    <row r="57" spans="3:8" ht="12.75">
      <c r="C57" s="12"/>
      <c r="D57" t="s">
        <v>876</v>
      </c>
      <c r="E57" s="20"/>
      <c r="F57" s="20"/>
      <c r="G57" s="20"/>
      <c r="H57" s="91"/>
    </row>
    <row r="58" spans="3:8" ht="12.75">
      <c r="C58" s="6" t="s">
        <v>73</v>
      </c>
      <c r="E58" s="30"/>
      <c r="F58" s="30">
        <f>SUM(E59:E85)</f>
        <v>99</v>
      </c>
      <c r="G58" s="30"/>
      <c r="H58" s="92">
        <f>SUM(G59:G85)</f>
        <v>781500</v>
      </c>
    </row>
    <row r="59" spans="3:8" ht="12.75">
      <c r="C59" s="32"/>
      <c r="D59" s="21" t="s">
        <v>74</v>
      </c>
      <c r="E59" s="20">
        <v>1</v>
      </c>
      <c r="F59" s="20"/>
      <c r="G59" s="20">
        <v>10000</v>
      </c>
      <c r="H59" s="2"/>
    </row>
    <row r="60" spans="3:8" ht="12.75">
      <c r="C60" s="18"/>
      <c r="D60" s="21" t="s">
        <v>75</v>
      </c>
      <c r="E60" s="20">
        <v>1</v>
      </c>
      <c r="F60" s="20"/>
      <c r="G60" s="20">
        <v>5000</v>
      </c>
      <c r="H60" s="2"/>
    </row>
    <row r="61" spans="3:8" ht="12.75">
      <c r="C61" s="18"/>
      <c r="D61" s="21" t="s">
        <v>76</v>
      </c>
      <c r="E61" s="20">
        <v>3</v>
      </c>
      <c r="F61" s="20"/>
      <c r="G61" s="20">
        <v>32000</v>
      </c>
      <c r="H61" s="2"/>
    </row>
    <row r="62" spans="3:8" ht="12.75">
      <c r="C62" s="18"/>
      <c r="D62" s="21" t="s">
        <v>77</v>
      </c>
      <c r="E62" s="20">
        <v>51</v>
      </c>
      <c r="F62" s="20"/>
      <c r="G62" s="20">
        <v>469000</v>
      </c>
      <c r="H62" s="2"/>
    </row>
    <row r="63" spans="3:8" ht="12.75">
      <c r="C63" s="18"/>
      <c r="D63" s="21" t="s">
        <v>837</v>
      </c>
      <c r="E63" s="20">
        <v>1</v>
      </c>
      <c r="F63" s="20"/>
      <c r="G63" s="20">
        <v>5000</v>
      </c>
      <c r="H63" s="2"/>
    </row>
    <row r="64" spans="3:8" ht="12.75">
      <c r="C64" s="18"/>
      <c r="D64" s="21" t="s">
        <v>78</v>
      </c>
      <c r="E64" s="20">
        <v>1</v>
      </c>
      <c r="F64" s="20"/>
      <c r="G64" s="20">
        <v>5000</v>
      </c>
      <c r="H64" s="2"/>
    </row>
    <row r="65" spans="3:8" ht="12.75">
      <c r="C65" s="18"/>
      <c r="D65" s="21" t="s">
        <v>846</v>
      </c>
      <c r="E65" s="20"/>
      <c r="F65" s="20"/>
      <c r="G65" s="20"/>
      <c r="H65" s="2"/>
    </row>
    <row r="66" spans="3:8" ht="12.75">
      <c r="C66" s="18"/>
      <c r="D66" s="21" t="s">
        <v>847</v>
      </c>
      <c r="E66" s="20">
        <v>8</v>
      </c>
      <c r="F66" s="20"/>
      <c r="G66" s="20">
        <v>40000</v>
      </c>
      <c r="H66" s="2"/>
    </row>
    <row r="67" spans="3:8" ht="12.75">
      <c r="C67" s="18"/>
      <c r="D67" s="21" t="s">
        <v>840</v>
      </c>
      <c r="E67" s="20">
        <v>1</v>
      </c>
      <c r="F67" s="20"/>
      <c r="G67" s="20">
        <v>10000</v>
      </c>
      <c r="H67" s="2"/>
    </row>
    <row r="68" spans="3:8" ht="12.75">
      <c r="C68" s="18"/>
      <c r="D68" s="21" t="s">
        <v>200</v>
      </c>
      <c r="E68" s="20"/>
      <c r="F68" s="20"/>
      <c r="G68" s="20"/>
      <c r="H68" s="2"/>
    </row>
    <row r="69" spans="3:8" ht="12.75">
      <c r="C69" s="18"/>
      <c r="D69" s="37" t="s">
        <v>841</v>
      </c>
      <c r="E69" s="20"/>
      <c r="F69" s="20"/>
      <c r="G69" s="20"/>
      <c r="H69" s="2"/>
    </row>
    <row r="70" spans="3:8" ht="12.75">
      <c r="C70" s="18"/>
      <c r="D70" s="21" t="s">
        <v>79</v>
      </c>
      <c r="E70" s="20">
        <v>1</v>
      </c>
      <c r="F70" s="20"/>
      <c r="G70" s="20">
        <v>5000</v>
      </c>
      <c r="H70" s="2"/>
    </row>
    <row r="71" spans="3:8" ht="12.75">
      <c r="C71" s="18"/>
      <c r="D71" s="21" t="s">
        <v>80</v>
      </c>
      <c r="E71" s="20">
        <v>2</v>
      </c>
      <c r="F71" s="20"/>
      <c r="G71" s="20">
        <v>10000</v>
      </c>
      <c r="H71" s="2"/>
    </row>
    <row r="72" spans="3:8" ht="12.75">
      <c r="C72" s="18"/>
      <c r="D72" s="21" t="s">
        <v>81</v>
      </c>
      <c r="E72" s="20">
        <v>8</v>
      </c>
      <c r="F72" s="20"/>
      <c r="G72" s="20">
        <v>42000</v>
      </c>
      <c r="H72" s="2"/>
    </row>
    <row r="73" spans="3:8" ht="12.75">
      <c r="C73" s="18"/>
      <c r="D73" s="21" t="s">
        <v>82</v>
      </c>
      <c r="E73" s="20">
        <v>1</v>
      </c>
      <c r="F73" s="20"/>
      <c r="G73" s="20">
        <v>10000</v>
      </c>
      <c r="H73" s="2"/>
    </row>
    <row r="74" spans="3:8" ht="12.75">
      <c r="C74" s="18"/>
      <c r="D74" s="37" t="s">
        <v>83</v>
      </c>
      <c r="E74" s="20">
        <v>1</v>
      </c>
      <c r="F74" s="20"/>
      <c r="G74" s="20">
        <v>6000</v>
      </c>
      <c r="H74" s="2"/>
    </row>
    <row r="75" spans="3:8" ht="12.75">
      <c r="C75" s="18"/>
      <c r="D75" s="31" t="s">
        <v>867</v>
      </c>
      <c r="E75" s="162">
        <v>1</v>
      </c>
      <c r="F75" s="162"/>
      <c r="G75" s="162">
        <v>12000</v>
      </c>
      <c r="H75" s="2"/>
    </row>
    <row r="76" spans="3:8" ht="12.75">
      <c r="C76" s="18"/>
      <c r="D76" s="31" t="s">
        <v>865</v>
      </c>
      <c r="E76" s="162">
        <v>1</v>
      </c>
      <c r="F76" s="162"/>
      <c r="G76" s="162">
        <v>12000</v>
      </c>
      <c r="H76" s="2"/>
    </row>
    <row r="77" spans="3:8" ht="12.75">
      <c r="C77" s="18"/>
      <c r="D77" s="31" t="s">
        <v>866</v>
      </c>
      <c r="E77" s="162">
        <v>1</v>
      </c>
      <c r="F77" s="162"/>
      <c r="G77" s="162">
        <v>6000</v>
      </c>
      <c r="H77" s="2"/>
    </row>
    <row r="78" spans="3:8" ht="12.75">
      <c r="C78" s="18"/>
      <c r="D78" s="21" t="s">
        <v>84</v>
      </c>
      <c r="E78" s="20">
        <v>1</v>
      </c>
      <c r="F78" s="20"/>
      <c r="G78" s="20">
        <v>5000</v>
      </c>
      <c r="H78" s="2"/>
    </row>
    <row r="79" spans="3:8" ht="12.75">
      <c r="C79" s="18"/>
      <c r="D79" s="31" t="s">
        <v>19</v>
      </c>
      <c r="E79" s="162">
        <v>1</v>
      </c>
      <c r="F79" s="162"/>
      <c r="G79" s="162">
        <v>6000</v>
      </c>
      <c r="H79" s="2"/>
    </row>
    <row r="80" spans="3:8" ht="12.75">
      <c r="C80" s="18"/>
      <c r="D80" s="21" t="s">
        <v>85</v>
      </c>
      <c r="E80" s="20">
        <v>3</v>
      </c>
      <c r="F80" s="20"/>
      <c r="G80" s="20">
        <v>13500</v>
      </c>
      <c r="H80" s="2"/>
    </row>
    <row r="81" spans="3:8" ht="12.75">
      <c r="C81" s="18"/>
      <c r="D81" s="21" t="s">
        <v>356</v>
      </c>
      <c r="E81" s="20">
        <v>1</v>
      </c>
      <c r="F81" s="20"/>
      <c r="G81" s="20">
        <v>6000</v>
      </c>
      <c r="H81" s="2"/>
    </row>
    <row r="82" spans="3:8" ht="12.75">
      <c r="C82" s="18"/>
      <c r="D82" s="26" t="s">
        <v>86</v>
      </c>
      <c r="E82" s="27">
        <v>1</v>
      </c>
      <c r="F82" s="27"/>
      <c r="G82" s="27">
        <v>10000</v>
      </c>
      <c r="H82" s="2"/>
    </row>
    <row r="83" spans="3:8" ht="12.75">
      <c r="C83" s="18"/>
      <c r="D83" s="31" t="s">
        <v>868</v>
      </c>
      <c r="E83" s="162">
        <v>1</v>
      </c>
      <c r="F83" s="162"/>
      <c r="G83" s="162">
        <v>6000</v>
      </c>
      <c r="H83" s="2"/>
    </row>
    <row r="84" spans="3:8" ht="12.75">
      <c r="C84" s="18"/>
      <c r="D84" s="21" t="s">
        <v>87</v>
      </c>
      <c r="E84" s="20">
        <v>7</v>
      </c>
      <c r="F84" s="20"/>
      <c r="G84" s="20">
        <v>51000</v>
      </c>
      <c r="H84" s="2"/>
    </row>
    <row r="85" spans="3:7" ht="12.75">
      <c r="C85" s="18"/>
      <c r="D85" s="26" t="s">
        <v>88</v>
      </c>
      <c r="E85" s="27">
        <v>1</v>
      </c>
      <c r="F85" s="27"/>
      <c r="G85" s="27">
        <v>5000</v>
      </c>
    </row>
    <row r="86" spans="3:8" ht="12.75">
      <c r="C86" s="12" t="s">
        <v>89</v>
      </c>
      <c r="E86" s="20">
        <v>80</v>
      </c>
      <c r="F86" s="20">
        <f>SUM(E86)</f>
        <v>80</v>
      </c>
      <c r="G86" s="20">
        <v>313425</v>
      </c>
      <c r="H86" s="91">
        <f>SUM(G86)</f>
        <v>313425</v>
      </c>
    </row>
    <row r="87" spans="3:8" ht="12.75">
      <c r="C87" s="6" t="s">
        <v>90</v>
      </c>
      <c r="E87" s="20">
        <v>15</v>
      </c>
      <c r="F87" s="20">
        <f>SUM(E87)</f>
        <v>15</v>
      </c>
      <c r="G87" s="20">
        <v>36250</v>
      </c>
      <c r="H87" s="94">
        <f>SUM(G87)</f>
        <v>36250</v>
      </c>
    </row>
    <row r="88" spans="3:8" ht="12.75">
      <c r="C88" s="6" t="s">
        <v>91</v>
      </c>
      <c r="E88" s="30"/>
      <c r="F88" s="30">
        <f>SUM(E89:E99)</f>
        <v>35</v>
      </c>
      <c r="G88" s="30"/>
      <c r="H88" s="92">
        <f>SUM(G89:G99)</f>
        <v>167250</v>
      </c>
    </row>
    <row r="89" spans="3:8" ht="12.75">
      <c r="C89" s="35"/>
      <c r="D89" s="37" t="s">
        <v>858</v>
      </c>
      <c r="E89" s="20">
        <v>1</v>
      </c>
      <c r="F89" s="20"/>
      <c r="G89" s="20">
        <v>0</v>
      </c>
      <c r="H89" s="2"/>
    </row>
    <row r="90" spans="3:8" ht="12.75">
      <c r="C90" s="35"/>
      <c r="D90" s="21" t="s">
        <v>92</v>
      </c>
      <c r="E90" s="20">
        <v>1</v>
      </c>
      <c r="F90" s="20"/>
      <c r="G90" s="20">
        <v>1250</v>
      </c>
      <c r="H90" s="2"/>
    </row>
    <row r="91" spans="3:8" ht="12.75">
      <c r="C91" s="35"/>
      <c r="D91" s="37" t="s">
        <v>861</v>
      </c>
      <c r="E91" s="20">
        <v>5</v>
      </c>
      <c r="F91" s="20"/>
      <c r="G91" s="20">
        <v>12500</v>
      </c>
      <c r="H91" s="2"/>
    </row>
    <row r="92" spans="3:8" ht="12.75">
      <c r="C92" s="35"/>
      <c r="D92" s="21" t="s">
        <v>93</v>
      </c>
      <c r="E92" s="20">
        <v>3</v>
      </c>
      <c r="F92" s="20"/>
      <c r="G92" s="20">
        <v>16000</v>
      </c>
      <c r="H92" s="2"/>
    </row>
    <row r="93" spans="3:8" ht="12.75">
      <c r="C93" s="35"/>
      <c r="D93" s="31" t="s">
        <v>8</v>
      </c>
      <c r="E93" s="162">
        <v>1</v>
      </c>
      <c r="F93" s="162"/>
      <c r="G93" s="162">
        <v>2500</v>
      </c>
      <c r="H93" s="2"/>
    </row>
    <row r="94" spans="3:8" ht="12.75">
      <c r="C94" s="35"/>
      <c r="D94" s="21" t="s">
        <v>94</v>
      </c>
      <c r="E94" s="20">
        <v>4</v>
      </c>
      <c r="F94" s="20"/>
      <c r="G94" s="20">
        <v>16000</v>
      </c>
      <c r="H94" s="2"/>
    </row>
    <row r="95" spans="3:8" ht="12.75">
      <c r="C95" s="35"/>
      <c r="D95" s="31" t="s">
        <v>13</v>
      </c>
      <c r="E95" s="162">
        <v>1</v>
      </c>
      <c r="F95" s="162"/>
      <c r="G95" s="162">
        <v>2500</v>
      </c>
      <c r="H95" s="2"/>
    </row>
    <row r="96" spans="3:8" ht="12.75">
      <c r="C96" s="35"/>
      <c r="D96" s="31" t="s">
        <v>869</v>
      </c>
      <c r="E96" s="162">
        <v>1</v>
      </c>
      <c r="F96" s="162"/>
      <c r="G96" s="162">
        <v>2500</v>
      </c>
      <c r="H96" s="2"/>
    </row>
    <row r="97" spans="3:8" ht="12.75">
      <c r="C97" s="18"/>
      <c r="D97" s="21" t="s">
        <v>95</v>
      </c>
      <c r="E97" s="20">
        <v>0</v>
      </c>
      <c r="F97" s="20"/>
      <c r="G97" s="20">
        <v>0</v>
      </c>
      <c r="H97" s="2"/>
    </row>
    <row r="98" spans="3:8" ht="12.75">
      <c r="C98" s="18"/>
      <c r="D98" s="21" t="s">
        <v>96</v>
      </c>
      <c r="E98" s="20">
        <v>14</v>
      </c>
      <c r="F98" s="20"/>
      <c r="G98" s="20">
        <v>70000</v>
      </c>
      <c r="H98" s="2"/>
    </row>
    <row r="99" spans="3:7" ht="12.75">
      <c r="C99" s="18"/>
      <c r="D99" s="31" t="s">
        <v>16</v>
      </c>
      <c r="E99" s="162">
        <v>4</v>
      </c>
      <c r="F99" s="162"/>
      <c r="G99" s="162">
        <v>44000</v>
      </c>
    </row>
    <row r="100" spans="3:8" ht="12.75">
      <c r="C100" s="18"/>
      <c r="E100" s="30"/>
      <c r="F100" s="30"/>
      <c r="G100" s="30"/>
      <c r="H100" s="2"/>
    </row>
    <row r="101" spans="2:9" ht="12.75">
      <c r="B101" s="23" t="s">
        <v>97</v>
      </c>
      <c r="C101" s="24"/>
      <c r="D101" s="21"/>
      <c r="E101" s="20"/>
      <c r="F101" s="20">
        <f>SUM(F102:F413)</f>
        <v>2935</v>
      </c>
      <c r="G101" s="20"/>
      <c r="H101" s="15"/>
      <c r="I101" s="2">
        <f>SUM(H102:H413)</f>
        <v>4294118</v>
      </c>
    </row>
    <row r="102" spans="3:8" ht="12.75">
      <c r="C102" s="6" t="s">
        <v>98</v>
      </c>
      <c r="E102" s="30"/>
      <c r="F102" s="30">
        <f>SUM(E103:E104)</f>
        <v>192</v>
      </c>
      <c r="G102" s="30"/>
      <c r="H102" s="92">
        <f>SUM(G103:G104)</f>
        <v>202460</v>
      </c>
    </row>
    <row r="103" spans="3:8" ht="12.75">
      <c r="C103" s="6"/>
      <c r="D103" s="21" t="s">
        <v>99</v>
      </c>
      <c r="E103" s="20">
        <v>190</v>
      </c>
      <c r="F103" s="20"/>
      <c r="G103" s="27">
        <v>200320</v>
      </c>
      <c r="H103" s="92"/>
    </row>
    <row r="104" spans="3:7" ht="12.75">
      <c r="C104" s="6"/>
      <c r="D104" s="21" t="s">
        <v>100</v>
      </c>
      <c r="E104" s="20">
        <v>2</v>
      </c>
      <c r="F104" s="20"/>
      <c r="G104" s="27">
        <v>2140</v>
      </c>
    </row>
    <row r="105" spans="3:8" ht="12.75">
      <c r="C105" s="6" t="s">
        <v>101</v>
      </c>
      <c r="E105" s="30"/>
      <c r="F105" s="30">
        <f>SUM(E106:E107)</f>
        <v>83</v>
      </c>
      <c r="G105" s="30"/>
      <c r="H105" s="92">
        <f>SUM(G106:G107)</f>
        <v>133402</v>
      </c>
    </row>
    <row r="106" spans="3:8" ht="12.75">
      <c r="C106" s="6"/>
      <c r="D106" s="21" t="s">
        <v>102</v>
      </c>
      <c r="E106" s="20">
        <v>60</v>
      </c>
      <c r="F106" s="20"/>
      <c r="G106" s="20">
        <v>107062</v>
      </c>
      <c r="H106" s="92"/>
    </row>
    <row r="107" spans="3:7" ht="12.75">
      <c r="C107" s="6"/>
      <c r="D107" s="21" t="s">
        <v>103</v>
      </c>
      <c r="E107" s="20">
        <v>23</v>
      </c>
      <c r="F107" s="20"/>
      <c r="G107" s="20">
        <v>26340</v>
      </c>
    </row>
    <row r="108" spans="3:8" ht="12.75">
      <c r="C108" s="6" t="s">
        <v>104</v>
      </c>
      <c r="D108" s="21"/>
      <c r="E108" s="20"/>
      <c r="F108" s="20">
        <f>SUM(E109)</f>
        <v>420</v>
      </c>
      <c r="G108" s="27"/>
      <c r="H108" s="92">
        <f>SUM(G109)</f>
        <v>604734</v>
      </c>
    </row>
    <row r="109" spans="3:7" ht="12.75">
      <c r="C109" s="31"/>
      <c r="D109" s="21" t="s">
        <v>105</v>
      </c>
      <c r="E109" s="20">
        <v>420</v>
      </c>
      <c r="F109" s="20"/>
      <c r="G109" s="20">
        <v>604734</v>
      </c>
    </row>
    <row r="110" spans="3:8" ht="12.75">
      <c r="C110" s="6" t="s">
        <v>106</v>
      </c>
      <c r="D110" s="21"/>
      <c r="E110" s="20"/>
      <c r="F110" s="20">
        <f>SUM(E111:E112)</f>
        <v>83</v>
      </c>
      <c r="G110" s="27"/>
      <c r="H110" s="92">
        <f>SUM(G111:G112)</f>
        <v>125178</v>
      </c>
    </row>
    <row r="111" spans="3:8" ht="12.75">
      <c r="C111" s="6"/>
      <c r="D111" s="21" t="s">
        <v>107</v>
      </c>
      <c r="E111" s="20">
        <v>19</v>
      </c>
      <c r="F111" s="20"/>
      <c r="G111" s="27">
        <v>27243</v>
      </c>
      <c r="H111" s="92"/>
    </row>
    <row r="112" spans="3:7" ht="12.75">
      <c r="C112" s="6"/>
      <c r="D112" s="21" t="s">
        <v>108</v>
      </c>
      <c r="E112" s="20">
        <v>64</v>
      </c>
      <c r="F112" s="20"/>
      <c r="G112" s="27">
        <v>97935</v>
      </c>
    </row>
    <row r="113" spans="3:8" ht="12.75">
      <c r="C113" s="6" t="s">
        <v>109</v>
      </c>
      <c r="D113" s="21"/>
      <c r="E113" s="20"/>
      <c r="F113" s="20">
        <f>SUM(E114:E115)</f>
        <v>495</v>
      </c>
      <c r="G113" s="27"/>
      <c r="H113" s="92">
        <f>SUM(G114:G115)</f>
        <v>1088757</v>
      </c>
    </row>
    <row r="114" spans="3:8" ht="12.75">
      <c r="C114" s="6"/>
      <c r="D114" s="21" t="s">
        <v>110</v>
      </c>
      <c r="E114" s="20">
        <v>143</v>
      </c>
      <c r="F114" s="20"/>
      <c r="G114" s="20">
        <v>340017</v>
      </c>
      <c r="H114" s="92"/>
    </row>
    <row r="115" spans="3:7" ht="12.75">
      <c r="C115" s="31"/>
      <c r="D115" s="21" t="s">
        <v>111</v>
      </c>
      <c r="E115" s="20">
        <v>352</v>
      </c>
      <c r="F115" s="20"/>
      <c r="G115" s="20">
        <v>748740</v>
      </c>
    </row>
    <row r="116" spans="3:8" ht="12.75">
      <c r="C116" s="6" t="s">
        <v>112</v>
      </c>
      <c r="D116" s="21"/>
      <c r="E116" s="20"/>
      <c r="F116" s="20">
        <f>SUM(E117:E118)</f>
        <v>11</v>
      </c>
      <c r="G116" s="27"/>
      <c r="H116" s="92">
        <f>SUM(G117:G118)</f>
        <v>28671</v>
      </c>
    </row>
    <row r="117" spans="3:8" ht="12.75">
      <c r="C117" s="6"/>
      <c r="D117" s="21" t="s">
        <v>113</v>
      </c>
      <c r="E117" s="20">
        <v>9</v>
      </c>
      <c r="F117" s="20"/>
      <c r="G117" s="20">
        <v>16671</v>
      </c>
      <c r="H117" s="92"/>
    </row>
    <row r="118" spans="3:7" ht="12.75">
      <c r="C118" s="18"/>
      <c r="D118" s="37" t="s">
        <v>114</v>
      </c>
      <c r="E118" s="20">
        <v>2</v>
      </c>
      <c r="F118" s="20"/>
      <c r="G118" s="20">
        <v>12000</v>
      </c>
    </row>
    <row r="119" spans="3:8" ht="12.75">
      <c r="C119" s="6" t="s">
        <v>115</v>
      </c>
      <c r="D119" s="21"/>
      <c r="E119" s="25"/>
      <c r="F119" s="20">
        <f>SUM(E120:E413)</f>
        <v>1651</v>
      </c>
      <c r="G119" s="25"/>
      <c r="H119" s="92">
        <f>SUM(G120:G413)</f>
        <v>2110916</v>
      </c>
    </row>
    <row r="120" spans="3:8" ht="12.75">
      <c r="C120" s="31"/>
      <c r="D120" s="21" t="s">
        <v>116</v>
      </c>
      <c r="E120" s="20">
        <v>6</v>
      </c>
      <c r="F120" s="20"/>
      <c r="G120" s="20">
        <v>6000</v>
      </c>
      <c r="H120" s="92"/>
    </row>
    <row r="121" spans="1:8" ht="12.75">
      <c r="A121" s="36"/>
      <c r="B121" s="36"/>
      <c r="C121" s="18"/>
      <c r="D121" s="37" t="s">
        <v>843</v>
      </c>
      <c r="E121" s="20">
        <v>2</v>
      </c>
      <c r="F121" s="20"/>
      <c r="G121" s="20">
        <v>2330</v>
      </c>
      <c r="H121" s="92"/>
    </row>
    <row r="122" spans="3:8" ht="12.75">
      <c r="C122" s="31"/>
      <c r="D122" s="21" t="s">
        <v>117</v>
      </c>
      <c r="E122" s="20">
        <v>1</v>
      </c>
      <c r="F122" s="20"/>
      <c r="G122" s="20">
        <v>1360</v>
      </c>
      <c r="H122" s="92"/>
    </row>
    <row r="123" spans="3:8" ht="12.75">
      <c r="C123" s="31"/>
      <c r="D123" s="21" t="s">
        <v>118</v>
      </c>
      <c r="E123" s="20">
        <v>6</v>
      </c>
      <c r="F123" s="20"/>
      <c r="G123" s="20">
        <v>20080</v>
      </c>
      <c r="H123" s="92"/>
    </row>
    <row r="124" spans="3:8" ht="12.75">
      <c r="C124" s="31"/>
      <c r="D124" s="21" t="s">
        <v>119</v>
      </c>
      <c r="E124" s="20">
        <v>21</v>
      </c>
      <c r="F124" s="20"/>
      <c r="G124" s="20">
        <v>25560</v>
      </c>
      <c r="H124" s="92"/>
    </row>
    <row r="125" spans="3:8" ht="12.75">
      <c r="C125" s="31"/>
      <c r="D125" s="37" t="s">
        <v>120</v>
      </c>
      <c r="E125" s="20"/>
      <c r="F125" s="20"/>
      <c r="G125" s="20"/>
      <c r="H125" s="92"/>
    </row>
    <row r="126" spans="3:8" ht="12.75">
      <c r="C126" s="31"/>
      <c r="D126" s="21" t="s">
        <v>121</v>
      </c>
      <c r="E126" s="20">
        <v>1</v>
      </c>
      <c r="F126" s="20"/>
      <c r="G126" s="20">
        <v>325</v>
      </c>
      <c r="H126" s="92"/>
    </row>
    <row r="127" spans="3:8" ht="12.75">
      <c r="C127" s="31"/>
      <c r="D127" s="31" t="s">
        <v>870</v>
      </c>
      <c r="E127" s="162">
        <v>1</v>
      </c>
      <c r="F127" s="162"/>
      <c r="G127" s="162">
        <v>600</v>
      </c>
      <c r="H127" s="92"/>
    </row>
    <row r="128" spans="3:8" ht="12.75">
      <c r="C128" s="31"/>
      <c r="D128" s="21" t="s">
        <v>122</v>
      </c>
      <c r="E128" s="20">
        <v>1</v>
      </c>
      <c r="F128" s="20"/>
      <c r="G128" s="20">
        <v>2000</v>
      </c>
      <c r="H128" s="92"/>
    </row>
    <row r="129" spans="3:8" ht="12.75">
      <c r="C129" s="18"/>
      <c r="D129" s="21" t="s">
        <v>123</v>
      </c>
      <c r="E129" s="20">
        <v>1</v>
      </c>
      <c r="F129" s="20"/>
      <c r="G129" s="20">
        <v>850</v>
      </c>
      <c r="H129" s="92"/>
    </row>
    <row r="130" spans="3:8" ht="12.75">
      <c r="C130" s="18"/>
      <c r="D130" s="21" t="s">
        <v>124</v>
      </c>
      <c r="E130" s="20">
        <v>4</v>
      </c>
      <c r="F130" s="20"/>
      <c r="G130" s="20">
        <v>9700</v>
      </c>
      <c r="H130" s="92"/>
    </row>
    <row r="131" spans="3:8" ht="12.75">
      <c r="C131" s="18"/>
      <c r="D131" s="21" t="s">
        <v>125</v>
      </c>
      <c r="E131" s="20">
        <v>2</v>
      </c>
      <c r="F131" s="20"/>
      <c r="G131" s="20">
        <v>3100</v>
      </c>
      <c r="H131" s="92"/>
    </row>
    <row r="132" spans="3:8" ht="12.75">
      <c r="C132" s="18"/>
      <c r="D132" s="37" t="s">
        <v>126</v>
      </c>
      <c r="E132" s="20"/>
      <c r="F132" s="20"/>
      <c r="G132" s="20"/>
      <c r="H132" s="92"/>
    </row>
    <row r="133" spans="3:8" ht="12.75">
      <c r="C133" s="18"/>
      <c r="D133" s="21" t="s">
        <v>127</v>
      </c>
      <c r="E133" s="20">
        <v>2</v>
      </c>
      <c r="F133" s="20"/>
      <c r="G133" s="20">
        <v>1000</v>
      </c>
      <c r="H133" s="92"/>
    </row>
    <row r="134" spans="3:8" ht="12.75">
      <c r="C134" s="18"/>
      <c r="D134" s="21" t="s">
        <v>128</v>
      </c>
      <c r="E134" s="20">
        <v>4</v>
      </c>
      <c r="F134" s="20"/>
      <c r="G134" s="20">
        <v>3400</v>
      </c>
      <c r="H134" s="92"/>
    </row>
    <row r="135" spans="3:8" ht="12.75">
      <c r="C135" s="18"/>
      <c r="D135" s="21" t="s">
        <v>129</v>
      </c>
      <c r="E135" s="20">
        <v>2</v>
      </c>
      <c r="F135" s="20"/>
      <c r="G135" s="20">
        <v>1050</v>
      </c>
      <c r="H135" s="92"/>
    </row>
    <row r="136" spans="3:8" ht="12.75">
      <c r="C136" s="18"/>
      <c r="D136" s="21" t="s">
        <v>130</v>
      </c>
      <c r="E136" s="20">
        <v>3</v>
      </c>
      <c r="F136" s="20"/>
      <c r="G136" s="20">
        <v>4600</v>
      </c>
      <c r="H136" s="92"/>
    </row>
    <row r="137" spans="3:8" ht="12.75">
      <c r="C137" s="18"/>
      <c r="D137" s="21" t="s">
        <v>131</v>
      </c>
      <c r="E137" s="20">
        <v>17</v>
      </c>
      <c r="F137" s="20"/>
      <c r="G137" s="20">
        <v>11500</v>
      </c>
      <c r="H137" s="92"/>
    </row>
    <row r="138" spans="3:8" ht="12.75">
      <c r="C138" s="18"/>
      <c r="D138" s="37" t="s">
        <v>132</v>
      </c>
      <c r="E138" s="20">
        <v>1</v>
      </c>
      <c r="F138" s="20"/>
      <c r="G138" s="20">
        <v>1000</v>
      </c>
      <c r="H138" s="92"/>
    </row>
    <row r="139" spans="3:8" ht="12.75">
      <c r="C139" s="18"/>
      <c r="D139" s="21" t="s">
        <v>133</v>
      </c>
      <c r="E139" s="20">
        <v>3</v>
      </c>
      <c r="F139" s="20"/>
      <c r="G139" s="20">
        <v>4500</v>
      </c>
      <c r="H139" s="92"/>
    </row>
    <row r="140" spans="3:8" ht="12.75">
      <c r="C140" s="18"/>
      <c r="D140" s="21" t="s">
        <v>134</v>
      </c>
      <c r="E140" s="20">
        <v>1</v>
      </c>
      <c r="F140" s="20"/>
      <c r="G140" s="20">
        <v>2000</v>
      </c>
      <c r="H140" s="92"/>
    </row>
    <row r="141" spans="3:8" ht="12.75">
      <c r="C141" s="18"/>
      <c r="D141" s="37" t="s">
        <v>857</v>
      </c>
      <c r="E141" s="20">
        <v>1</v>
      </c>
      <c r="F141" s="20"/>
      <c r="G141" s="20">
        <v>1000</v>
      </c>
      <c r="H141" s="92"/>
    </row>
    <row r="142" spans="3:8" ht="12.75">
      <c r="C142" s="18"/>
      <c r="D142" s="21" t="s">
        <v>135</v>
      </c>
      <c r="E142" s="20">
        <v>4</v>
      </c>
      <c r="F142" s="20"/>
      <c r="G142" s="20">
        <v>9630</v>
      </c>
      <c r="H142" s="92"/>
    </row>
    <row r="143" spans="3:8" ht="12.75">
      <c r="C143" s="18"/>
      <c r="D143" s="37" t="s">
        <v>859</v>
      </c>
      <c r="E143" s="20">
        <v>1</v>
      </c>
      <c r="F143" s="20"/>
      <c r="G143" s="20">
        <v>2000</v>
      </c>
      <c r="H143" s="92"/>
    </row>
    <row r="144" spans="3:8" ht="12.75">
      <c r="C144" s="18"/>
      <c r="D144" s="37" t="s">
        <v>860</v>
      </c>
      <c r="E144" s="20">
        <v>1</v>
      </c>
      <c r="G144" s="20">
        <v>500</v>
      </c>
      <c r="H144" s="92"/>
    </row>
    <row r="145" spans="3:8" ht="12.75">
      <c r="C145" s="18"/>
      <c r="D145" s="21" t="s">
        <v>136</v>
      </c>
      <c r="E145" s="20">
        <v>29</v>
      </c>
      <c r="F145" s="20"/>
      <c r="G145" s="20">
        <v>34150</v>
      </c>
      <c r="H145" s="92"/>
    </row>
    <row r="146" spans="3:8" ht="12.75">
      <c r="C146" s="18"/>
      <c r="D146" s="21" t="s">
        <v>137</v>
      </c>
      <c r="E146" s="20">
        <v>8</v>
      </c>
      <c r="F146" s="20"/>
      <c r="G146" s="20">
        <v>9750</v>
      </c>
      <c r="H146" s="92"/>
    </row>
    <row r="147" spans="3:8" ht="12.75">
      <c r="C147" s="18"/>
      <c r="D147" s="37" t="s">
        <v>138</v>
      </c>
      <c r="E147" s="20"/>
      <c r="F147" s="20"/>
      <c r="G147" s="20"/>
      <c r="H147" s="92"/>
    </row>
    <row r="148" spans="3:8" ht="12.75">
      <c r="C148" s="32"/>
      <c r="D148" s="21" t="s">
        <v>139</v>
      </c>
      <c r="E148" s="20">
        <v>9</v>
      </c>
      <c r="F148" s="20"/>
      <c r="G148" s="27">
        <v>11120</v>
      </c>
      <c r="H148" s="92"/>
    </row>
    <row r="149" spans="3:8" ht="12.75">
      <c r="C149" s="32"/>
      <c r="D149" s="37" t="s">
        <v>140</v>
      </c>
      <c r="E149" s="20">
        <v>1</v>
      </c>
      <c r="F149" s="20"/>
      <c r="G149" s="27">
        <v>465</v>
      </c>
      <c r="H149" s="92"/>
    </row>
    <row r="150" spans="3:8" ht="12.75">
      <c r="C150" s="18"/>
      <c r="D150" s="21" t="s">
        <v>141</v>
      </c>
      <c r="E150" s="20">
        <v>0</v>
      </c>
      <c r="F150" s="20"/>
      <c r="G150" s="20">
        <v>0</v>
      </c>
      <c r="H150" s="92"/>
    </row>
    <row r="151" spans="3:8" ht="12.75">
      <c r="C151" s="18"/>
      <c r="D151" s="21" t="s">
        <v>142</v>
      </c>
      <c r="E151" s="20">
        <v>2</v>
      </c>
      <c r="F151" s="20"/>
      <c r="G151" s="20">
        <v>2200</v>
      </c>
      <c r="H151" s="92"/>
    </row>
    <row r="152" spans="3:8" ht="12.75">
      <c r="C152" s="18"/>
      <c r="D152" s="21" t="s">
        <v>143</v>
      </c>
      <c r="E152" s="20">
        <v>3</v>
      </c>
      <c r="F152" s="20"/>
      <c r="G152" s="20">
        <v>2100</v>
      </c>
      <c r="H152" s="92"/>
    </row>
    <row r="153" spans="3:8" ht="12.75">
      <c r="C153" s="18"/>
      <c r="D153" s="21" t="s">
        <v>144</v>
      </c>
      <c r="E153" s="20">
        <v>4</v>
      </c>
      <c r="F153" s="20"/>
      <c r="G153" s="20">
        <v>2700</v>
      </c>
      <c r="H153" s="92"/>
    </row>
    <row r="154" spans="3:8" ht="12.75">
      <c r="C154" s="18"/>
      <c r="D154" s="21" t="s">
        <v>145</v>
      </c>
      <c r="E154" s="20">
        <v>2</v>
      </c>
      <c r="F154" s="20"/>
      <c r="G154" s="20">
        <v>1150</v>
      </c>
      <c r="H154" s="92"/>
    </row>
    <row r="155" spans="3:8" ht="12.75">
      <c r="C155" s="18"/>
      <c r="D155" s="21" t="s">
        <v>146</v>
      </c>
      <c r="E155" s="20">
        <v>4</v>
      </c>
      <c r="F155" s="20"/>
      <c r="G155" s="20">
        <v>7900</v>
      </c>
      <c r="H155" s="92"/>
    </row>
    <row r="156" spans="3:8" ht="12.75">
      <c r="C156" s="18"/>
      <c r="D156" s="21" t="s">
        <v>147</v>
      </c>
      <c r="E156" s="20">
        <v>2</v>
      </c>
      <c r="F156" s="20"/>
      <c r="G156" s="20">
        <v>3200</v>
      </c>
      <c r="H156" s="92"/>
    </row>
    <row r="157" spans="3:8" ht="12.75">
      <c r="C157" s="18"/>
      <c r="D157" s="21" t="s">
        <v>148</v>
      </c>
      <c r="E157" s="20">
        <v>3</v>
      </c>
      <c r="F157" s="20"/>
      <c r="G157" s="27">
        <v>5000</v>
      </c>
      <c r="H157" s="92"/>
    </row>
    <row r="158" spans="3:8" ht="12.75">
      <c r="C158" s="18"/>
      <c r="D158" s="21" t="s">
        <v>149</v>
      </c>
      <c r="E158" s="20">
        <v>1</v>
      </c>
      <c r="F158" s="20"/>
      <c r="G158" s="20">
        <v>800</v>
      </c>
      <c r="H158" s="92"/>
    </row>
    <row r="159" spans="3:8" ht="12.75">
      <c r="C159" s="18"/>
      <c r="D159" s="21" t="s">
        <v>150</v>
      </c>
      <c r="E159" s="20">
        <v>6</v>
      </c>
      <c r="F159" s="20"/>
      <c r="G159" s="20">
        <v>4140</v>
      </c>
      <c r="H159" s="92"/>
    </row>
    <row r="160" spans="3:8" ht="12.75">
      <c r="C160" s="18"/>
      <c r="D160" s="21" t="s">
        <v>151</v>
      </c>
      <c r="E160" s="20">
        <v>5</v>
      </c>
      <c r="F160" s="20"/>
      <c r="G160" s="20">
        <v>5000</v>
      </c>
      <c r="H160" s="92"/>
    </row>
    <row r="161" spans="3:8" ht="12.75">
      <c r="C161" s="18"/>
      <c r="D161" s="21" t="s">
        <v>152</v>
      </c>
      <c r="E161" s="20">
        <v>9</v>
      </c>
      <c r="F161" s="20"/>
      <c r="G161" s="20">
        <v>7750</v>
      </c>
      <c r="H161" s="92"/>
    </row>
    <row r="162" spans="3:8" ht="12.75">
      <c r="C162" s="18"/>
      <c r="D162" s="21" t="s">
        <v>153</v>
      </c>
      <c r="E162" s="20">
        <v>1</v>
      </c>
      <c r="F162" s="20"/>
      <c r="G162" s="20">
        <v>2400</v>
      </c>
      <c r="H162" s="92"/>
    </row>
    <row r="163" spans="3:8" ht="12.75">
      <c r="C163" s="18"/>
      <c r="D163" s="21" t="s">
        <v>836</v>
      </c>
      <c r="E163" s="20">
        <v>0</v>
      </c>
      <c r="F163" s="20"/>
      <c r="G163" s="20">
        <v>0</v>
      </c>
      <c r="H163" s="92"/>
    </row>
    <row r="164" spans="3:8" ht="12.75">
      <c r="C164" s="18"/>
      <c r="D164" s="21" t="s">
        <v>154</v>
      </c>
      <c r="E164" s="20">
        <v>5</v>
      </c>
      <c r="F164" s="20"/>
      <c r="G164" s="27">
        <v>4600</v>
      </c>
      <c r="H164" s="92"/>
    </row>
    <row r="165" spans="3:8" ht="12.75">
      <c r="C165" s="18"/>
      <c r="D165" s="21" t="s">
        <v>155</v>
      </c>
      <c r="E165" s="20">
        <v>16</v>
      </c>
      <c r="F165" s="20"/>
      <c r="G165" s="20">
        <v>21900</v>
      </c>
      <c r="H165" s="92"/>
    </row>
    <row r="166" spans="3:8" ht="12.75">
      <c r="C166" s="18"/>
      <c r="D166" s="21" t="s">
        <v>156</v>
      </c>
      <c r="E166" s="20">
        <v>0</v>
      </c>
      <c r="F166" s="20"/>
      <c r="G166" s="20">
        <v>0</v>
      </c>
      <c r="H166" s="92"/>
    </row>
    <row r="167" spans="3:8" ht="12.75">
      <c r="C167" s="18"/>
      <c r="D167" s="21" t="s">
        <v>157</v>
      </c>
      <c r="E167" s="20">
        <v>1</v>
      </c>
      <c r="F167" s="20"/>
      <c r="G167" s="20">
        <v>180</v>
      </c>
      <c r="H167" s="92"/>
    </row>
    <row r="168" spans="3:8" ht="12.75">
      <c r="C168" s="18"/>
      <c r="D168" s="21" t="s">
        <v>158</v>
      </c>
      <c r="E168" s="20">
        <v>2</v>
      </c>
      <c r="F168" s="20"/>
      <c r="G168" s="20">
        <v>2500</v>
      </c>
      <c r="H168" s="92"/>
    </row>
    <row r="169" spans="3:8" ht="12.75">
      <c r="C169" s="18"/>
      <c r="D169" s="21" t="s">
        <v>159</v>
      </c>
      <c r="E169" s="20">
        <v>1</v>
      </c>
      <c r="F169" s="20"/>
      <c r="G169" s="20">
        <v>0</v>
      </c>
      <c r="H169" s="92"/>
    </row>
    <row r="170" spans="3:8" ht="12.75">
      <c r="C170" s="18"/>
      <c r="D170" s="21" t="s">
        <v>160</v>
      </c>
      <c r="E170" s="20">
        <v>2</v>
      </c>
      <c r="F170" s="20"/>
      <c r="G170" s="20">
        <v>1500</v>
      </c>
      <c r="H170" s="92"/>
    </row>
    <row r="171" spans="3:8" ht="12.75">
      <c r="C171" s="18"/>
      <c r="D171" s="21" t="s">
        <v>161</v>
      </c>
      <c r="E171" s="20">
        <v>3</v>
      </c>
      <c r="F171" s="20"/>
      <c r="G171" s="20">
        <v>3500</v>
      </c>
      <c r="H171" s="92"/>
    </row>
    <row r="172" spans="3:8" ht="12.75">
      <c r="C172" s="18"/>
      <c r="D172" s="37" t="s">
        <v>862</v>
      </c>
      <c r="E172" s="20">
        <v>1</v>
      </c>
      <c r="F172" s="20"/>
      <c r="G172" s="20">
        <v>500</v>
      </c>
      <c r="H172" s="92"/>
    </row>
    <row r="173" spans="3:8" ht="12.75">
      <c r="C173" s="18"/>
      <c r="D173" s="37" t="s">
        <v>863</v>
      </c>
      <c r="E173" s="20">
        <v>1</v>
      </c>
      <c r="F173" s="20"/>
      <c r="G173" s="20">
        <v>6000</v>
      </c>
      <c r="H173" s="92"/>
    </row>
    <row r="174" spans="3:8" ht="12.75">
      <c r="C174" s="18"/>
      <c r="D174" s="21" t="s">
        <v>162</v>
      </c>
      <c r="E174" s="20">
        <v>13</v>
      </c>
      <c r="F174" s="20"/>
      <c r="G174" s="20">
        <v>11765</v>
      </c>
      <c r="H174" s="92"/>
    </row>
    <row r="175" spans="3:8" ht="12.75">
      <c r="C175" s="18"/>
      <c r="D175" s="21" t="s">
        <v>163</v>
      </c>
      <c r="E175" s="20">
        <v>4</v>
      </c>
      <c r="F175" s="20"/>
      <c r="G175" s="20">
        <v>3220</v>
      </c>
      <c r="H175" s="92"/>
    </row>
    <row r="176" spans="3:8" ht="12.75">
      <c r="C176" s="18"/>
      <c r="D176" s="21" t="s">
        <v>164</v>
      </c>
      <c r="E176" s="20">
        <v>2</v>
      </c>
      <c r="F176" s="20"/>
      <c r="G176" s="20">
        <v>2000</v>
      </c>
      <c r="H176" s="92"/>
    </row>
    <row r="177" spans="3:8" ht="12.75">
      <c r="C177" s="18"/>
      <c r="D177" s="21" t="s">
        <v>165</v>
      </c>
      <c r="E177" s="20">
        <v>45</v>
      </c>
      <c r="F177" s="20"/>
      <c r="G177" s="20">
        <v>38957</v>
      </c>
      <c r="H177" s="92"/>
    </row>
    <row r="178" spans="3:8" ht="12.75">
      <c r="C178" s="18"/>
      <c r="D178" s="21" t="s">
        <v>166</v>
      </c>
      <c r="E178" s="20">
        <v>3</v>
      </c>
      <c r="F178" s="20"/>
      <c r="G178" s="20">
        <v>1100</v>
      </c>
      <c r="H178" s="92"/>
    </row>
    <row r="179" spans="3:8" ht="12.75">
      <c r="C179" s="18"/>
      <c r="D179" s="21" t="s">
        <v>167</v>
      </c>
      <c r="E179" s="20">
        <v>2</v>
      </c>
      <c r="F179" s="20"/>
      <c r="G179" s="20">
        <v>16000</v>
      </c>
      <c r="H179" s="92"/>
    </row>
    <row r="180" spans="3:8" ht="12.75">
      <c r="C180" s="18"/>
      <c r="D180" s="21" t="s">
        <v>168</v>
      </c>
      <c r="E180" s="20">
        <v>1</v>
      </c>
      <c r="F180" s="20"/>
      <c r="G180" s="20">
        <v>780</v>
      </c>
      <c r="H180" s="92"/>
    </row>
    <row r="181" spans="3:8" ht="12.75">
      <c r="C181" s="18"/>
      <c r="D181" s="21" t="s">
        <v>169</v>
      </c>
      <c r="E181" s="20">
        <v>2</v>
      </c>
      <c r="F181" s="20"/>
      <c r="G181" s="20">
        <v>3000</v>
      </c>
      <c r="H181" s="92"/>
    </row>
    <row r="182" spans="3:8" ht="12.75">
      <c r="C182" s="18"/>
      <c r="D182" s="21" t="s">
        <v>170</v>
      </c>
      <c r="E182" s="20">
        <v>5</v>
      </c>
      <c r="F182" s="20"/>
      <c r="G182" s="20">
        <v>2510</v>
      </c>
      <c r="H182" s="92"/>
    </row>
    <row r="183" spans="3:8" ht="12.75">
      <c r="C183" s="18"/>
      <c r="D183" s="21" t="s">
        <v>171</v>
      </c>
      <c r="E183" s="20">
        <v>44</v>
      </c>
      <c r="F183" s="20"/>
      <c r="G183" s="20">
        <v>117747</v>
      </c>
      <c r="H183" s="92"/>
    </row>
    <row r="184" spans="3:8" ht="12.75">
      <c r="C184" s="18"/>
      <c r="D184" s="21" t="s">
        <v>172</v>
      </c>
      <c r="E184" s="20">
        <v>0</v>
      </c>
      <c r="F184" s="20"/>
      <c r="G184" s="20">
        <v>0</v>
      </c>
      <c r="H184" s="92"/>
    </row>
    <row r="185" spans="3:8" ht="12.75">
      <c r="C185" s="18"/>
      <c r="D185" s="21" t="s">
        <v>173</v>
      </c>
      <c r="E185" s="20">
        <v>5</v>
      </c>
      <c r="F185" s="20"/>
      <c r="G185" s="20">
        <v>10310</v>
      </c>
      <c r="H185" s="92"/>
    </row>
    <row r="186" spans="3:8" ht="12.75">
      <c r="C186" s="18"/>
      <c r="D186" s="21" t="s">
        <v>174</v>
      </c>
      <c r="E186" s="20">
        <v>5</v>
      </c>
      <c r="F186" s="20"/>
      <c r="G186" s="20">
        <v>6030</v>
      </c>
      <c r="H186" s="92"/>
    </row>
    <row r="187" spans="3:8" ht="12.75">
      <c r="C187" s="18"/>
      <c r="D187" s="21" t="s">
        <v>175</v>
      </c>
      <c r="E187" s="20">
        <v>11</v>
      </c>
      <c r="F187" s="20"/>
      <c r="G187" s="20">
        <v>6030</v>
      </c>
      <c r="H187" s="92"/>
    </row>
    <row r="188" spans="3:8" ht="12.75">
      <c r="C188" s="18"/>
      <c r="D188" s="21" t="s">
        <v>176</v>
      </c>
      <c r="E188" s="20">
        <v>1</v>
      </c>
      <c r="F188" s="20"/>
      <c r="G188" s="20">
        <v>1500</v>
      </c>
      <c r="H188" s="92"/>
    </row>
    <row r="189" spans="3:8" ht="12.75">
      <c r="C189" s="18"/>
      <c r="D189" s="21" t="s">
        <v>177</v>
      </c>
      <c r="E189" s="20">
        <v>6</v>
      </c>
      <c r="F189" s="20"/>
      <c r="G189" s="20">
        <v>10060</v>
      </c>
      <c r="H189" s="92"/>
    </row>
    <row r="190" spans="3:8" ht="12.75">
      <c r="C190" s="18"/>
      <c r="D190" s="37" t="s">
        <v>178</v>
      </c>
      <c r="E190" s="20">
        <v>1</v>
      </c>
      <c r="F190" s="20"/>
      <c r="G190" s="20">
        <v>450</v>
      </c>
      <c r="H190" s="92"/>
    </row>
    <row r="191" spans="3:8" ht="12.75">
      <c r="C191" s="18"/>
      <c r="D191" s="37" t="s">
        <v>3</v>
      </c>
      <c r="E191" s="20">
        <v>3</v>
      </c>
      <c r="F191" s="20"/>
      <c r="G191" s="20">
        <v>4848</v>
      </c>
      <c r="H191" s="92"/>
    </row>
    <row r="192" spans="3:8" ht="12.75">
      <c r="C192" s="18"/>
      <c r="D192" s="21" t="s">
        <v>179</v>
      </c>
      <c r="E192" s="20">
        <v>2</v>
      </c>
      <c r="F192" s="20"/>
      <c r="G192" s="20">
        <v>1450</v>
      </c>
      <c r="H192" s="92"/>
    </row>
    <row r="193" spans="3:8" ht="12.75">
      <c r="C193" s="18"/>
      <c r="D193" s="21" t="s">
        <v>180</v>
      </c>
      <c r="E193" s="20">
        <v>3</v>
      </c>
      <c r="F193" s="20"/>
      <c r="G193" s="20">
        <v>1500</v>
      </c>
      <c r="H193" s="92"/>
    </row>
    <row r="194" spans="3:8" ht="12.75">
      <c r="C194" s="18"/>
      <c r="D194" s="21" t="s">
        <v>181</v>
      </c>
      <c r="E194" s="20">
        <v>2</v>
      </c>
      <c r="F194" s="20"/>
      <c r="G194" s="20">
        <v>1500</v>
      </c>
      <c r="H194" s="92"/>
    </row>
    <row r="195" spans="3:8" ht="12.75">
      <c r="C195" s="18"/>
      <c r="D195" s="21" t="s">
        <v>181</v>
      </c>
      <c r="E195" s="20">
        <v>1</v>
      </c>
      <c r="F195" s="20"/>
      <c r="G195" s="20">
        <v>12000</v>
      </c>
      <c r="H195" s="92"/>
    </row>
    <row r="196" spans="3:8" ht="12.75">
      <c r="C196" s="18"/>
      <c r="D196" s="21" t="s">
        <v>182</v>
      </c>
      <c r="E196" s="20">
        <v>0</v>
      </c>
      <c r="F196" s="20"/>
      <c r="G196" s="20">
        <v>0</v>
      </c>
      <c r="H196" s="92"/>
    </row>
    <row r="197" spans="3:8" ht="12.75">
      <c r="C197" s="18"/>
      <c r="D197" s="37" t="s">
        <v>4</v>
      </c>
      <c r="E197" s="20">
        <v>1</v>
      </c>
      <c r="F197" s="20"/>
      <c r="G197" s="20">
        <v>1100</v>
      </c>
      <c r="H197" s="92"/>
    </row>
    <row r="198" spans="3:8" ht="12.75">
      <c r="C198" s="18"/>
      <c r="D198" s="21" t="s">
        <v>183</v>
      </c>
      <c r="E198" s="20">
        <v>1</v>
      </c>
      <c r="F198" s="20"/>
      <c r="G198" s="20">
        <v>1900</v>
      </c>
      <c r="H198" s="92"/>
    </row>
    <row r="199" spans="3:8" ht="12.75">
      <c r="C199" s="18"/>
      <c r="D199" s="37" t="s">
        <v>5</v>
      </c>
      <c r="E199" s="20">
        <v>13</v>
      </c>
      <c r="F199" s="20"/>
      <c r="G199" s="20">
        <v>11445</v>
      </c>
      <c r="H199" s="92"/>
    </row>
    <row r="200" spans="3:8" ht="12.75">
      <c r="C200" s="18"/>
      <c r="D200" s="21" t="s">
        <v>184</v>
      </c>
      <c r="E200" s="20">
        <v>2</v>
      </c>
      <c r="F200" s="20"/>
      <c r="G200" s="20">
        <v>800</v>
      </c>
      <c r="H200" s="92"/>
    </row>
    <row r="201" spans="3:8" ht="12.75">
      <c r="C201" s="18"/>
      <c r="D201" s="21" t="s">
        <v>185</v>
      </c>
      <c r="E201" s="20">
        <v>1</v>
      </c>
      <c r="F201" s="20"/>
      <c r="G201" s="20">
        <v>3400</v>
      </c>
      <c r="H201" s="92"/>
    </row>
    <row r="202" spans="3:8" ht="12.75">
      <c r="C202" s="18"/>
      <c r="D202" s="21" t="s">
        <v>186</v>
      </c>
      <c r="E202" s="20">
        <v>4</v>
      </c>
      <c r="F202" s="20"/>
      <c r="G202" s="20">
        <v>7220</v>
      </c>
      <c r="H202" s="92"/>
    </row>
    <row r="203" spans="3:8" ht="12.75">
      <c r="C203" s="18"/>
      <c r="D203" s="21" t="s">
        <v>187</v>
      </c>
      <c r="E203" s="20">
        <v>4</v>
      </c>
      <c r="F203" s="20"/>
      <c r="G203" s="20">
        <v>2300</v>
      </c>
      <c r="H203" s="92"/>
    </row>
    <row r="204" spans="3:8" ht="12.75">
      <c r="C204" s="18"/>
      <c r="D204" s="21" t="s">
        <v>188</v>
      </c>
      <c r="E204" s="20">
        <v>3</v>
      </c>
      <c r="F204" s="20"/>
      <c r="G204" s="20">
        <v>1200</v>
      </c>
      <c r="H204" s="92"/>
    </row>
    <row r="205" spans="3:8" ht="12.75">
      <c r="C205" s="18"/>
      <c r="D205" s="37" t="s">
        <v>189</v>
      </c>
      <c r="E205" s="20"/>
      <c r="F205" s="20"/>
      <c r="G205" s="20"/>
      <c r="H205" s="92"/>
    </row>
    <row r="206" spans="3:8" ht="12.75">
      <c r="C206" s="18"/>
      <c r="D206" s="37" t="s">
        <v>190</v>
      </c>
      <c r="E206" s="20"/>
      <c r="F206" s="20"/>
      <c r="G206" s="20"/>
      <c r="H206" s="92"/>
    </row>
    <row r="207" spans="3:8" ht="12.75">
      <c r="C207" s="18"/>
      <c r="D207" s="21" t="s">
        <v>191</v>
      </c>
      <c r="E207" s="20">
        <v>2</v>
      </c>
      <c r="F207" s="20"/>
      <c r="G207" s="20">
        <v>1900</v>
      </c>
      <c r="H207" s="92"/>
    </row>
    <row r="208" spans="3:8" ht="12.75">
      <c r="C208" s="18"/>
      <c r="D208" s="21" t="s">
        <v>192</v>
      </c>
      <c r="E208" s="20">
        <v>4</v>
      </c>
      <c r="F208" s="20"/>
      <c r="G208" s="20">
        <v>3500</v>
      </c>
      <c r="H208" s="92"/>
    </row>
    <row r="209" spans="3:8" ht="12.75">
      <c r="C209" s="18"/>
      <c r="D209" s="21" t="s">
        <v>193</v>
      </c>
      <c r="E209" s="20">
        <v>0</v>
      </c>
      <c r="F209" s="20"/>
      <c r="G209" s="20">
        <v>0</v>
      </c>
      <c r="H209" s="92"/>
    </row>
    <row r="210" spans="3:8" ht="12.75">
      <c r="C210" s="18"/>
      <c r="D210" s="21" t="s">
        <v>194</v>
      </c>
      <c r="E210" s="20">
        <v>0</v>
      </c>
      <c r="F210" s="20"/>
      <c r="G210" s="20">
        <v>0</v>
      </c>
      <c r="H210" s="92"/>
    </row>
    <row r="211" spans="3:8" ht="12.75">
      <c r="C211" s="18"/>
      <c r="D211" s="21" t="s">
        <v>195</v>
      </c>
      <c r="E211" s="20">
        <v>2</v>
      </c>
      <c r="F211" s="20"/>
      <c r="G211" s="20">
        <v>3000</v>
      </c>
      <c r="H211" s="92"/>
    </row>
    <row r="212" spans="3:8" ht="12.75">
      <c r="C212" s="18"/>
      <c r="D212" s="21" t="s">
        <v>196</v>
      </c>
      <c r="E212" s="20">
        <v>7</v>
      </c>
      <c r="F212" s="20"/>
      <c r="G212" s="20">
        <v>14503</v>
      </c>
      <c r="H212" s="92"/>
    </row>
    <row r="213" spans="3:8" ht="12.75">
      <c r="C213" s="18"/>
      <c r="D213" s="21" t="s">
        <v>197</v>
      </c>
      <c r="E213" s="20">
        <v>1</v>
      </c>
      <c r="F213" s="20"/>
      <c r="G213" s="20">
        <v>1900</v>
      </c>
      <c r="H213" s="92"/>
    </row>
    <row r="214" spans="3:8" ht="12.75">
      <c r="C214" s="18"/>
      <c r="D214" s="21" t="s">
        <v>198</v>
      </c>
      <c r="E214" s="20">
        <v>2</v>
      </c>
      <c r="F214" s="20"/>
      <c r="G214" s="20">
        <v>2900</v>
      </c>
      <c r="H214" s="92"/>
    </row>
    <row r="215" spans="3:8" ht="12.75">
      <c r="C215" s="18"/>
      <c r="D215" s="21" t="s">
        <v>199</v>
      </c>
      <c r="E215" s="20">
        <v>10</v>
      </c>
      <c r="F215" s="20"/>
      <c r="G215" s="20">
        <v>15790</v>
      </c>
      <c r="H215" s="92"/>
    </row>
    <row r="216" spans="3:8" ht="12.75">
      <c r="C216" s="18"/>
      <c r="D216" s="21" t="s">
        <v>201</v>
      </c>
      <c r="E216" s="20">
        <v>2</v>
      </c>
      <c r="F216" s="20"/>
      <c r="G216" s="20">
        <v>850</v>
      </c>
      <c r="H216" s="92"/>
    </row>
    <row r="217" spans="3:8" ht="12.75">
      <c r="C217" s="18"/>
      <c r="D217" s="21" t="s">
        <v>202</v>
      </c>
      <c r="E217" s="20">
        <v>10</v>
      </c>
      <c r="F217" s="20"/>
      <c r="G217" s="20">
        <v>4650</v>
      </c>
      <c r="H217" s="92"/>
    </row>
    <row r="218" spans="3:8" ht="12.75">
      <c r="C218" s="18"/>
      <c r="D218" s="21" t="s">
        <v>203</v>
      </c>
      <c r="E218" s="20">
        <v>11</v>
      </c>
      <c r="F218" s="20"/>
      <c r="G218" s="20">
        <v>8700</v>
      </c>
      <c r="H218" s="92"/>
    </row>
    <row r="219" spans="3:8" ht="12.75">
      <c r="C219" s="18"/>
      <c r="D219" s="37" t="s">
        <v>204</v>
      </c>
      <c r="E219" s="20">
        <v>1</v>
      </c>
      <c r="F219" s="20"/>
      <c r="G219" s="20">
        <v>5000</v>
      </c>
      <c r="H219" s="92"/>
    </row>
    <row r="220" spans="3:8" ht="12.75">
      <c r="C220" s="18"/>
      <c r="D220" s="21" t="s">
        <v>205</v>
      </c>
      <c r="E220" s="20">
        <v>0</v>
      </c>
      <c r="F220" s="20"/>
      <c r="G220" s="20">
        <v>0</v>
      </c>
      <c r="H220" s="92"/>
    </row>
    <row r="221" spans="3:8" ht="12.75">
      <c r="C221" s="18"/>
      <c r="D221" s="21" t="s">
        <v>206</v>
      </c>
      <c r="E221" s="20">
        <v>20</v>
      </c>
      <c r="F221" s="20"/>
      <c r="G221" s="20">
        <v>13598</v>
      </c>
      <c r="H221" s="92"/>
    </row>
    <row r="222" spans="3:8" ht="12.75">
      <c r="C222" s="18"/>
      <c r="D222" s="37" t="s">
        <v>207</v>
      </c>
      <c r="E222" s="20"/>
      <c r="F222" s="20"/>
      <c r="G222" s="20"/>
      <c r="H222" s="92"/>
    </row>
    <row r="223" spans="3:8" ht="12.75">
      <c r="C223" s="18"/>
      <c r="D223" s="68" t="s">
        <v>10</v>
      </c>
      <c r="E223" s="163">
        <v>1</v>
      </c>
      <c r="F223" s="163"/>
      <c r="G223" s="163">
        <v>2394</v>
      </c>
      <c r="H223" s="92"/>
    </row>
    <row r="224" spans="3:8" ht="12.75">
      <c r="C224" s="18"/>
      <c r="D224" s="37" t="s">
        <v>208</v>
      </c>
      <c r="E224" s="20">
        <v>0</v>
      </c>
      <c r="F224" s="20"/>
      <c r="G224" s="20">
        <v>0</v>
      </c>
      <c r="H224" s="92"/>
    </row>
    <row r="225" spans="3:8" ht="12.75">
      <c r="C225" s="18"/>
      <c r="D225" s="21" t="s">
        <v>209</v>
      </c>
      <c r="E225" s="20">
        <v>56</v>
      </c>
      <c r="F225" s="20"/>
      <c r="G225" s="20">
        <v>55122</v>
      </c>
      <c r="H225" s="92"/>
    </row>
    <row r="226" spans="3:8" ht="12.75">
      <c r="C226" s="18"/>
      <c r="D226" s="21" t="s">
        <v>210</v>
      </c>
      <c r="E226" s="20">
        <v>1</v>
      </c>
      <c r="F226" s="20"/>
      <c r="G226" s="20">
        <v>1200</v>
      </c>
      <c r="H226" s="92"/>
    </row>
    <row r="227" spans="3:8" ht="12.75">
      <c r="C227" s="18"/>
      <c r="D227" s="21" t="s">
        <v>211</v>
      </c>
      <c r="E227" s="38">
        <v>0</v>
      </c>
      <c r="F227" s="38"/>
      <c r="G227" s="38">
        <v>0</v>
      </c>
      <c r="H227" s="92"/>
    </row>
    <row r="228" spans="3:8" ht="12.75">
      <c r="C228" s="18"/>
      <c r="D228" s="21" t="s">
        <v>212</v>
      </c>
      <c r="E228" s="20">
        <v>1</v>
      </c>
      <c r="F228" s="20"/>
      <c r="G228" s="20">
        <v>1800</v>
      </c>
      <c r="H228" s="92"/>
    </row>
    <row r="229" spans="3:8" ht="12.75">
      <c r="C229" s="18"/>
      <c r="D229" s="37" t="s">
        <v>213</v>
      </c>
      <c r="E229" s="20">
        <v>0</v>
      </c>
      <c r="F229" s="20"/>
      <c r="G229" s="20">
        <v>0</v>
      </c>
      <c r="H229" s="92"/>
    </row>
    <row r="230" spans="3:8" ht="12.75">
      <c r="C230" s="18"/>
      <c r="D230" s="21" t="s">
        <v>214</v>
      </c>
      <c r="E230" s="20">
        <v>1</v>
      </c>
      <c r="F230" s="20"/>
      <c r="G230" s="20">
        <v>825</v>
      </c>
      <c r="H230" s="92"/>
    </row>
    <row r="231" spans="3:8" ht="12.75">
      <c r="C231" s="18"/>
      <c r="D231" s="37" t="s">
        <v>215</v>
      </c>
      <c r="E231" s="20"/>
      <c r="F231" s="20"/>
      <c r="G231" s="20"/>
      <c r="H231" s="92"/>
    </row>
    <row r="232" spans="3:8" ht="12.75">
      <c r="C232" s="18"/>
      <c r="D232" s="21" t="s">
        <v>216</v>
      </c>
      <c r="E232" s="20">
        <v>0</v>
      </c>
      <c r="F232" s="20"/>
      <c r="G232" s="20">
        <v>0</v>
      </c>
      <c r="H232" s="92"/>
    </row>
    <row r="233" spans="3:8" ht="12.75">
      <c r="C233" s="18"/>
      <c r="D233" s="21" t="s">
        <v>217</v>
      </c>
      <c r="E233" s="20">
        <v>2</v>
      </c>
      <c r="F233" s="20"/>
      <c r="G233" s="20">
        <v>4300</v>
      </c>
      <c r="H233" s="92"/>
    </row>
    <row r="234" spans="3:8" ht="12.75">
      <c r="C234" s="18"/>
      <c r="D234" s="21" t="s">
        <v>218</v>
      </c>
      <c r="E234" s="20">
        <v>2</v>
      </c>
      <c r="F234" s="20"/>
      <c r="G234" s="20">
        <v>5485</v>
      </c>
      <c r="H234" s="92"/>
    </row>
    <row r="235" spans="3:8" ht="12.75">
      <c r="C235" s="18"/>
      <c r="D235" s="21" t="s">
        <v>219</v>
      </c>
      <c r="E235" s="20">
        <v>9</v>
      </c>
      <c r="F235" s="20"/>
      <c r="G235" s="20">
        <v>8750</v>
      </c>
      <c r="H235" s="92"/>
    </row>
    <row r="236" spans="3:8" ht="12.75">
      <c r="C236" s="18"/>
      <c r="D236" s="21" t="s">
        <v>220</v>
      </c>
      <c r="E236" s="20">
        <v>8</v>
      </c>
      <c r="F236" s="20"/>
      <c r="G236" s="20">
        <v>14750</v>
      </c>
      <c r="H236" s="92"/>
    </row>
    <row r="237" spans="3:8" ht="12.75">
      <c r="C237" s="18"/>
      <c r="D237" s="37" t="s">
        <v>221</v>
      </c>
      <c r="E237" s="20">
        <v>2</v>
      </c>
      <c r="F237" s="20"/>
      <c r="G237" s="20">
        <v>9100</v>
      </c>
      <c r="H237" s="92"/>
    </row>
    <row r="238" spans="3:8" ht="12.75">
      <c r="C238" s="18"/>
      <c r="D238" s="21" t="s">
        <v>222</v>
      </c>
      <c r="E238" s="20">
        <v>1</v>
      </c>
      <c r="F238" s="20"/>
      <c r="G238" s="20">
        <v>750</v>
      </c>
      <c r="H238" s="92"/>
    </row>
    <row r="239" spans="3:8" ht="12.75">
      <c r="C239" s="18"/>
      <c r="D239" s="21" t="s">
        <v>223</v>
      </c>
      <c r="E239" s="20">
        <v>1</v>
      </c>
      <c r="F239" s="20"/>
      <c r="G239" s="20">
        <v>1400</v>
      </c>
      <c r="H239" s="92"/>
    </row>
    <row r="240" spans="3:8" ht="12.75">
      <c r="C240" s="18"/>
      <c r="D240" s="21" t="s">
        <v>224</v>
      </c>
      <c r="E240" s="20">
        <v>2</v>
      </c>
      <c r="F240" s="20"/>
      <c r="G240" s="20">
        <v>3500</v>
      </c>
      <c r="H240" s="92"/>
    </row>
    <row r="241" spans="3:8" ht="12.75">
      <c r="C241" s="18"/>
      <c r="D241" s="21" t="s">
        <v>225</v>
      </c>
      <c r="E241" s="20">
        <v>4</v>
      </c>
      <c r="F241" s="20"/>
      <c r="G241" s="20">
        <v>7200</v>
      </c>
      <c r="H241" s="92"/>
    </row>
    <row r="242" spans="3:8" ht="12.75">
      <c r="C242" s="18"/>
      <c r="D242" s="21" t="s">
        <v>226</v>
      </c>
      <c r="E242" s="20">
        <v>3</v>
      </c>
      <c r="F242" s="20"/>
      <c r="G242" s="20">
        <v>1600</v>
      </c>
      <c r="H242" s="92"/>
    </row>
    <row r="243" spans="3:8" ht="12.75">
      <c r="C243" s="18"/>
      <c r="D243" s="21" t="s">
        <v>227</v>
      </c>
      <c r="E243" s="20">
        <v>7</v>
      </c>
      <c r="F243" s="20"/>
      <c r="G243" s="20">
        <v>22880</v>
      </c>
      <c r="H243" s="92"/>
    </row>
    <row r="244" spans="3:8" ht="12.75">
      <c r="C244" s="18"/>
      <c r="D244" s="21" t="s">
        <v>228</v>
      </c>
      <c r="E244" s="20">
        <v>1</v>
      </c>
      <c r="F244" s="20"/>
      <c r="G244" s="20">
        <v>1000</v>
      </c>
      <c r="H244" s="92"/>
    </row>
    <row r="245" spans="3:8" ht="12.75">
      <c r="C245" s="18"/>
      <c r="D245" s="21" t="s">
        <v>229</v>
      </c>
      <c r="E245" s="20">
        <v>0</v>
      </c>
      <c r="F245" s="20"/>
      <c r="G245" s="20">
        <v>0</v>
      </c>
      <c r="H245" s="92"/>
    </row>
    <row r="246" spans="3:8" ht="12.75">
      <c r="C246" s="18"/>
      <c r="D246" s="37" t="s">
        <v>230</v>
      </c>
      <c r="E246" s="20">
        <v>1</v>
      </c>
      <c r="F246" s="20"/>
      <c r="G246" s="20">
        <v>183</v>
      </c>
      <c r="H246" s="92"/>
    </row>
    <row r="247" spans="3:8" ht="12.75">
      <c r="C247" s="18"/>
      <c r="D247" s="21" t="s">
        <v>231</v>
      </c>
      <c r="E247" s="20">
        <v>2</v>
      </c>
      <c r="F247" s="20"/>
      <c r="G247" s="20">
        <v>2580</v>
      </c>
      <c r="H247" s="92"/>
    </row>
    <row r="248" spans="3:8" ht="12.75">
      <c r="C248" s="18"/>
      <c r="D248" s="31" t="s">
        <v>11</v>
      </c>
      <c r="E248" s="162">
        <v>2</v>
      </c>
      <c r="F248" s="162"/>
      <c r="G248" s="162">
        <v>4000</v>
      </c>
      <c r="H248" s="92"/>
    </row>
    <row r="249" spans="3:8" ht="12.75">
      <c r="C249" s="18"/>
      <c r="D249" s="21" t="s">
        <v>232</v>
      </c>
      <c r="E249" s="20">
        <v>1</v>
      </c>
      <c r="F249" s="20"/>
      <c r="G249" s="20">
        <v>2700</v>
      </c>
      <c r="H249" s="92"/>
    </row>
    <row r="250" spans="3:8" ht="12.75">
      <c r="C250" s="18"/>
      <c r="D250" s="21" t="s">
        <v>233</v>
      </c>
      <c r="E250" s="20">
        <v>0</v>
      </c>
      <c r="F250" s="20"/>
      <c r="G250" s="20">
        <v>0</v>
      </c>
      <c r="H250" s="92"/>
    </row>
    <row r="251" spans="3:8" ht="12.75">
      <c r="C251" s="18"/>
      <c r="D251" s="21" t="s">
        <v>234</v>
      </c>
      <c r="E251" s="20">
        <v>2</v>
      </c>
      <c r="F251" s="20"/>
      <c r="G251" s="20">
        <v>3620</v>
      </c>
      <c r="H251" s="92"/>
    </row>
    <row r="252" spans="3:8" ht="12.75">
      <c r="C252" s="18"/>
      <c r="D252" s="21" t="s">
        <v>235</v>
      </c>
      <c r="E252" s="20">
        <v>4</v>
      </c>
      <c r="F252" s="20"/>
      <c r="G252" s="20">
        <v>7450</v>
      </c>
      <c r="H252" s="92"/>
    </row>
    <row r="253" spans="3:8" ht="12.75">
      <c r="C253" s="18"/>
      <c r="D253" s="21" t="s">
        <v>236</v>
      </c>
      <c r="E253" s="20">
        <v>3</v>
      </c>
      <c r="F253" s="20"/>
      <c r="G253" s="20">
        <v>2310</v>
      </c>
      <c r="H253" s="92"/>
    </row>
    <row r="254" spans="3:8" ht="12.75">
      <c r="C254" s="18"/>
      <c r="D254" s="21" t="s">
        <v>237</v>
      </c>
      <c r="E254" s="20">
        <v>1</v>
      </c>
      <c r="F254" s="20"/>
      <c r="G254" s="20">
        <v>1100</v>
      </c>
      <c r="H254" s="92"/>
    </row>
    <row r="255" spans="3:8" ht="12.75">
      <c r="C255" s="18"/>
      <c r="D255" s="21" t="s">
        <v>238</v>
      </c>
      <c r="E255" s="20">
        <v>1</v>
      </c>
      <c r="F255" s="20"/>
      <c r="G255" s="20">
        <v>500</v>
      </c>
      <c r="H255" s="92"/>
    </row>
    <row r="256" spans="3:8" ht="12.75">
      <c r="C256" s="18"/>
      <c r="D256" s="21" t="s">
        <v>239</v>
      </c>
      <c r="E256" s="20">
        <v>3</v>
      </c>
      <c r="F256" s="20"/>
      <c r="G256" s="20">
        <v>4400</v>
      </c>
      <c r="H256" s="92"/>
    </row>
    <row r="257" spans="3:8" ht="12.75">
      <c r="C257" s="18"/>
      <c r="D257" s="21" t="s">
        <v>240</v>
      </c>
      <c r="E257" s="20">
        <v>2</v>
      </c>
      <c r="F257" s="20"/>
      <c r="G257" s="20">
        <v>2200</v>
      </c>
      <c r="H257" s="92"/>
    </row>
    <row r="258" spans="3:8" ht="12.75">
      <c r="C258" s="18"/>
      <c r="D258" s="21" t="s">
        <v>241</v>
      </c>
      <c r="E258" s="20">
        <v>0</v>
      </c>
      <c r="F258" s="20"/>
      <c r="G258" s="20">
        <v>0</v>
      </c>
      <c r="H258" s="92"/>
    </row>
    <row r="259" spans="3:8" ht="12.75">
      <c r="C259" s="18"/>
      <c r="D259" s="21" t="s">
        <v>242</v>
      </c>
      <c r="E259" s="20">
        <v>10</v>
      </c>
      <c r="F259" s="20"/>
      <c r="G259" s="20">
        <v>7402</v>
      </c>
      <c r="H259" s="92"/>
    </row>
    <row r="260" spans="3:8" ht="12.75">
      <c r="C260" s="18"/>
      <c r="D260" s="21" t="s">
        <v>243</v>
      </c>
      <c r="E260" s="20">
        <v>5</v>
      </c>
      <c r="F260" s="20"/>
      <c r="G260" s="20">
        <v>4170</v>
      </c>
      <c r="H260" s="92"/>
    </row>
    <row r="261" spans="3:8" ht="12.75">
      <c r="C261" s="18"/>
      <c r="D261" s="21" t="s">
        <v>244</v>
      </c>
      <c r="E261" s="20">
        <v>8</v>
      </c>
      <c r="F261" s="20"/>
      <c r="G261" s="20">
        <v>7895</v>
      </c>
      <c r="H261" s="92"/>
    </row>
    <row r="262" spans="3:8" ht="12.75">
      <c r="C262" s="18"/>
      <c r="D262" s="37" t="s">
        <v>245</v>
      </c>
      <c r="E262" s="20">
        <v>12</v>
      </c>
      <c r="F262" s="20"/>
      <c r="G262" s="20">
        <v>6800</v>
      </c>
      <c r="H262" s="92"/>
    </row>
    <row r="263" spans="3:8" ht="12.75">
      <c r="C263" s="18"/>
      <c r="D263" s="21" t="s">
        <v>246</v>
      </c>
      <c r="E263" s="20">
        <v>6</v>
      </c>
      <c r="F263" s="20"/>
      <c r="G263" s="20">
        <v>6680</v>
      </c>
      <c r="H263" s="92"/>
    </row>
    <row r="264" spans="3:8" ht="12.75">
      <c r="C264" s="18"/>
      <c r="D264" s="21" t="s">
        <v>247</v>
      </c>
      <c r="E264" s="20">
        <v>7</v>
      </c>
      <c r="F264" s="20"/>
      <c r="G264" s="20">
        <v>5500</v>
      </c>
      <c r="H264" s="92"/>
    </row>
    <row r="265" spans="3:8" ht="12.75">
      <c r="C265" s="18"/>
      <c r="D265" s="37" t="s">
        <v>248</v>
      </c>
      <c r="E265" s="20"/>
      <c r="F265" s="20"/>
      <c r="G265" s="20"/>
      <c r="H265" s="92"/>
    </row>
    <row r="266" spans="4:8" ht="12.75">
      <c r="D266" s="21" t="s">
        <v>249</v>
      </c>
      <c r="E266" s="20">
        <v>4</v>
      </c>
      <c r="F266" s="20"/>
      <c r="G266" s="20">
        <v>2700</v>
      </c>
      <c r="H266" s="92"/>
    </row>
    <row r="267" spans="4:8" ht="12.75">
      <c r="D267" s="21" t="s">
        <v>250</v>
      </c>
      <c r="E267" s="20">
        <v>4</v>
      </c>
      <c r="F267" s="20"/>
      <c r="G267" s="20">
        <v>3550</v>
      </c>
      <c r="H267" s="92"/>
    </row>
    <row r="268" spans="4:8" ht="12.75">
      <c r="D268" s="21" t="s">
        <v>251</v>
      </c>
      <c r="E268" s="20">
        <v>1</v>
      </c>
      <c r="F268" s="20"/>
      <c r="G268" s="20">
        <v>460</v>
      </c>
      <c r="H268" s="92"/>
    </row>
    <row r="269" spans="4:8" ht="12.75">
      <c r="D269" s="21" t="s">
        <v>252</v>
      </c>
      <c r="E269" s="20">
        <v>4</v>
      </c>
      <c r="F269" s="20"/>
      <c r="G269" s="20">
        <v>4830</v>
      </c>
      <c r="H269" s="92"/>
    </row>
    <row r="270" spans="4:8" ht="12.75">
      <c r="D270" s="21" t="s">
        <v>253</v>
      </c>
      <c r="E270" s="20">
        <v>3</v>
      </c>
      <c r="F270" s="20"/>
      <c r="G270" s="27">
        <v>3000</v>
      </c>
      <c r="H270" s="92"/>
    </row>
    <row r="271" spans="4:8" ht="12.75">
      <c r="D271" s="21" t="s">
        <v>254</v>
      </c>
      <c r="E271" s="20">
        <v>4</v>
      </c>
      <c r="F271" s="20"/>
      <c r="G271" s="20">
        <v>8050</v>
      </c>
      <c r="H271" s="92"/>
    </row>
    <row r="272" spans="4:8" ht="12.75">
      <c r="D272" s="21" t="s">
        <v>255</v>
      </c>
      <c r="E272" s="20">
        <v>1</v>
      </c>
      <c r="F272" s="20"/>
      <c r="G272" s="20">
        <v>500</v>
      </c>
      <c r="H272" s="92"/>
    </row>
    <row r="273" spans="4:8" ht="12.75">
      <c r="D273" s="21" t="s">
        <v>256</v>
      </c>
      <c r="E273" s="20">
        <v>5</v>
      </c>
      <c r="F273" s="20"/>
      <c r="G273" s="20">
        <v>5119</v>
      </c>
      <c r="H273" s="92"/>
    </row>
    <row r="274" spans="4:8" ht="12.75">
      <c r="D274" s="21" t="s">
        <v>257</v>
      </c>
      <c r="E274" s="20">
        <v>7</v>
      </c>
      <c r="F274" s="20"/>
      <c r="G274" s="20">
        <v>6180</v>
      </c>
      <c r="H274" s="92"/>
    </row>
    <row r="275" spans="4:8" ht="12.75">
      <c r="D275" s="21" t="s">
        <v>258</v>
      </c>
      <c r="E275" s="20">
        <v>13</v>
      </c>
      <c r="F275" s="20"/>
      <c r="G275" s="20">
        <v>10500</v>
      </c>
      <c r="H275" s="92"/>
    </row>
    <row r="276" spans="4:8" ht="12.75">
      <c r="D276" s="31" t="s">
        <v>14</v>
      </c>
      <c r="E276" s="162">
        <v>69</v>
      </c>
      <c r="F276" s="162"/>
      <c r="G276" s="162">
        <v>66776</v>
      </c>
      <c r="H276" s="92"/>
    </row>
    <row r="277" spans="4:8" ht="12.75">
      <c r="D277" s="21" t="s">
        <v>259</v>
      </c>
      <c r="E277" s="20">
        <v>28</v>
      </c>
      <c r="F277" s="20"/>
      <c r="G277" s="20">
        <v>31625</v>
      </c>
      <c r="H277" s="92"/>
    </row>
    <row r="278" spans="4:8" ht="12.75">
      <c r="D278" s="21" t="s">
        <v>260</v>
      </c>
      <c r="E278" s="20">
        <v>7</v>
      </c>
      <c r="F278" s="20"/>
      <c r="G278" s="20">
        <v>12980</v>
      </c>
      <c r="H278" s="92"/>
    </row>
    <row r="279" spans="4:8" ht="12.75">
      <c r="D279" s="21" t="s">
        <v>261</v>
      </c>
      <c r="E279" s="20">
        <v>21</v>
      </c>
      <c r="F279" s="20"/>
      <c r="G279" s="20">
        <v>39030</v>
      </c>
      <c r="H279" s="92"/>
    </row>
    <row r="280" spans="3:8" ht="12.75">
      <c r="C280" s="18"/>
      <c r="D280" s="37" t="s">
        <v>262</v>
      </c>
      <c r="E280" s="20"/>
      <c r="F280" s="20"/>
      <c r="G280" s="20"/>
      <c r="H280" s="92"/>
    </row>
    <row r="281" spans="3:8" ht="12.75">
      <c r="C281" s="18"/>
      <c r="D281" s="21" t="s">
        <v>263</v>
      </c>
      <c r="E281" s="20">
        <v>1</v>
      </c>
      <c r="F281" s="20"/>
      <c r="G281" s="20">
        <v>700</v>
      </c>
      <c r="H281" s="92"/>
    </row>
    <row r="282" spans="3:8" ht="12.75">
      <c r="C282" s="18"/>
      <c r="D282" s="37" t="s">
        <v>264</v>
      </c>
      <c r="E282" s="20">
        <v>4</v>
      </c>
      <c r="F282" s="20"/>
      <c r="G282" s="20">
        <v>9070</v>
      </c>
      <c r="H282" s="92"/>
    </row>
    <row r="283" spans="3:8" ht="12.75">
      <c r="C283" s="18"/>
      <c r="D283" s="21" t="s">
        <v>265</v>
      </c>
      <c r="E283" s="20">
        <v>2</v>
      </c>
      <c r="F283" s="20"/>
      <c r="G283" s="20">
        <v>900</v>
      </c>
      <c r="H283" s="92"/>
    </row>
    <row r="284" spans="3:8" ht="12.75">
      <c r="C284" s="18"/>
      <c r="D284" s="37" t="s">
        <v>266</v>
      </c>
      <c r="E284" s="20">
        <v>1</v>
      </c>
      <c r="F284" s="20"/>
      <c r="G284" s="20">
        <v>1000</v>
      </c>
      <c r="H284" s="92"/>
    </row>
    <row r="285" spans="3:8" ht="12.75">
      <c r="C285" s="18"/>
      <c r="D285" s="37" t="s">
        <v>267</v>
      </c>
      <c r="E285" s="20"/>
      <c r="F285" s="20"/>
      <c r="G285" s="20"/>
      <c r="H285" s="92"/>
    </row>
    <row r="286" spans="3:8" ht="12.75">
      <c r="C286" s="18"/>
      <c r="D286" s="31" t="s">
        <v>15</v>
      </c>
      <c r="E286" s="162">
        <v>1</v>
      </c>
      <c r="F286" s="162"/>
      <c r="G286" s="162">
        <v>2000</v>
      </c>
      <c r="H286" s="92"/>
    </row>
    <row r="287" spans="3:8" ht="12.75">
      <c r="C287" s="18"/>
      <c r="D287" s="37" t="s">
        <v>268</v>
      </c>
      <c r="E287" s="20">
        <v>0</v>
      </c>
      <c r="F287" s="20"/>
      <c r="G287" s="20">
        <v>0</v>
      </c>
      <c r="H287" s="92"/>
    </row>
    <row r="288" spans="3:8" ht="12.75">
      <c r="C288" s="18"/>
      <c r="D288" s="21" t="s">
        <v>269</v>
      </c>
      <c r="E288" s="20">
        <v>6</v>
      </c>
      <c r="F288" s="20"/>
      <c r="G288" s="20">
        <v>5970</v>
      </c>
      <c r="H288" s="92"/>
    </row>
    <row r="289" spans="3:8" ht="12.75">
      <c r="C289" s="18"/>
      <c r="D289" s="21" t="s">
        <v>270</v>
      </c>
      <c r="E289" s="20">
        <v>2</v>
      </c>
      <c r="F289" s="20"/>
      <c r="G289" s="20">
        <v>1000</v>
      </c>
      <c r="H289" s="92"/>
    </row>
    <row r="290" spans="3:8" ht="12.75">
      <c r="C290" s="18"/>
      <c r="D290" s="21" t="s">
        <v>271</v>
      </c>
      <c r="E290" s="20">
        <v>0</v>
      </c>
      <c r="F290" s="20"/>
      <c r="G290" s="20">
        <v>0</v>
      </c>
      <c r="H290" s="92"/>
    </row>
    <row r="291" spans="3:8" ht="12.75">
      <c r="C291" s="18"/>
      <c r="D291" s="21" t="s">
        <v>272</v>
      </c>
      <c r="E291" s="20">
        <v>8</v>
      </c>
      <c r="F291" s="20"/>
      <c r="G291" s="20">
        <v>14780</v>
      </c>
      <c r="H291" s="92"/>
    </row>
    <row r="292" spans="3:8" ht="12.75">
      <c r="C292" s="18"/>
      <c r="D292" s="21" t="s">
        <v>273</v>
      </c>
      <c r="E292" s="20">
        <v>0</v>
      </c>
      <c r="F292" s="20"/>
      <c r="G292" s="20">
        <v>0</v>
      </c>
      <c r="H292" s="92"/>
    </row>
    <row r="293" spans="3:8" ht="12.75">
      <c r="C293" s="18"/>
      <c r="D293" s="21" t="s">
        <v>274</v>
      </c>
      <c r="E293" s="20">
        <v>7</v>
      </c>
      <c r="F293" s="20"/>
      <c r="G293" s="20">
        <v>6300</v>
      </c>
      <c r="H293" s="92"/>
    </row>
    <row r="294" spans="3:8" ht="12.75">
      <c r="C294" s="18"/>
      <c r="D294" s="37" t="s">
        <v>275</v>
      </c>
      <c r="E294" s="20">
        <v>1</v>
      </c>
      <c r="F294" s="20"/>
      <c r="G294" s="20">
        <v>500</v>
      </c>
      <c r="H294" s="92"/>
    </row>
    <row r="295" spans="3:8" ht="12.75">
      <c r="C295" s="18"/>
      <c r="D295" s="37" t="s">
        <v>276</v>
      </c>
      <c r="E295" s="20">
        <v>2</v>
      </c>
      <c r="F295" s="20"/>
      <c r="G295" s="20">
        <v>1500</v>
      </c>
      <c r="H295" s="92"/>
    </row>
    <row r="296" spans="3:8" ht="12.75">
      <c r="C296" s="18"/>
      <c r="D296" s="21" t="s">
        <v>277</v>
      </c>
      <c r="E296" s="20">
        <v>2</v>
      </c>
      <c r="F296" s="20"/>
      <c r="G296" s="20">
        <v>3000</v>
      </c>
      <c r="H296" s="92"/>
    </row>
    <row r="297" spans="3:8" ht="12.75">
      <c r="C297" s="18"/>
      <c r="D297" s="21" t="s">
        <v>278</v>
      </c>
      <c r="E297" s="20">
        <v>1</v>
      </c>
      <c r="F297" s="20"/>
      <c r="G297" s="20">
        <v>1900</v>
      </c>
      <c r="H297" s="92"/>
    </row>
    <row r="298" spans="3:8" ht="12.75">
      <c r="C298" s="18"/>
      <c r="D298" s="21" t="s">
        <v>279</v>
      </c>
      <c r="E298" s="20">
        <v>1</v>
      </c>
      <c r="F298" s="20"/>
      <c r="G298" s="20">
        <v>1600</v>
      </c>
      <c r="H298" s="92"/>
    </row>
    <row r="299" spans="3:8" ht="12.75">
      <c r="C299" s="18"/>
      <c r="D299" s="21" t="s">
        <v>280</v>
      </c>
      <c r="E299" s="20">
        <v>3</v>
      </c>
      <c r="F299" s="20"/>
      <c r="G299" s="20">
        <v>1500</v>
      </c>
      <c r="H299" s="92"/>
    </row>
    <row r="300" spans="3:8" ht="12.75">
      <c r="C300" s="18"/>
      <c r="D300" s="21" t="s">
        <v>281</v>
      </c>
      <c r="E300" s="20">
        <v>0</v>
      </c>
      <c r="F300" s="20"/>
      <c r="G300" s="20">
        <v>0</v>
      </c>
      <c r="H300" s="92"/>
    </row>
    <row r="301" spans="3:8" ht="12.75">
      <c r="C301" s="18"/>
      <c r="D301" s="21" t="s">
        <v>282</v>
      </c>
      <c r="E301" s="20">
        <v>4</v>
      </c>
      <c r="F301" s="20"/>
      <c r="G301" s="20">
        <v>4000</v>
      </c>
      <c r="H301" s="92"/>
    </row>
    <row r="302" spans="3:8" ht="12.75">
      <c r="C302" s="18"/>
      <c r="D302" s="21" t="s">
        <v>283</v>
      </c>
      <c r="E302" s="20">
        <v>0</v>
      </c>
      <c r="F302" s="20"/>
      <c r="G302" s="20">
        <v>0</v>
      </c>
      <c r="H302" s="92"/>
    </row>
    <row r="303" spans="3:8" ht="12.75">
      <c r="C303" s="18"/>
      <c r="D303" s="37" t="s">
        <v>284</v>
      </c>
      <c r="E303" s="20"/>
      <c r="F303" s="20"/>
      <c r="G303" s="20"/>
      <c r="H303" s="92"/>
    </row>
    <row r="304" spans="4:8" ht="12.75">
      <c r="D304" s="21" t="s">
        <v>285</v>
      </c>
      <c r="E304" s="20">
        <v>3</v>
      </c>
      <c r="F304" s="20"/>
      <c r="G304" s="20">
        <v>4390</v>
      </c>
      <c r="H304" s="92"/>
    </row>
    <row r="305" spans="4:8" ht="12.75">
      <c r="D305" s="21" t="s">
        <v>286</v>
      </c>
      <c r="E305" s="20">
        <v>2</v>
      </c>
      <c r="F305" s="20"/>
      <c r="G305" s="20">
        <v>2700</v>
      </c>
      <c r="H305" s="92"/>
    </row>
    <row r="306" spans="4:8" ht="12.75">
      <c r="D306" s="21" t="s">
        <v>287</v>
      </c>
      <c r="E306" s="20">
        <v>1</v>
      </c>
      <c r="F306" s="20"/>
      <c r="G306" s="20">
        <v>1900</v>
      </c>
      <c r="H306" s="92"/>
    </row>
    <row r="307" spans="4:8" ht="12.75">
      <c r="D307" s="21" t="s">
        <v>288</v>
      </c>
      <c r="E307" s="20">
        <v>11</v>
      </c>
      <c r="F307" s="20"/>
      <c r="G307" s="20">
        <v>10704</v>
      </c>
      <c r="H307" s="92"/>
    </row>
    <row r="308" spans="4:8" ht="12.75">
      <c r="D308" s="21" t="s">
        <v>289</v>
      </c>
      <c r="E308" s="20">
        <v>6</v>
      </c>
      <c r="F308" s="20"/>
      <c r="G308" s="20">
        <v>6900</v>
      </c>
      <c r="H308" s="92"/>
    </row>
    <row r="309" spans="4:8" ht="12.75">
      <c r="D309" s="21" t="s">
        <v>290</v>
      </c>
      <c r="E309" s="20">
        <v>1</v>
      </c>
      <c r="F309" s="20"/>
      <c r="G309" s="20">
        <v>1800</v>
      </c>
      <c r="H309" s="92"/>
    </row>
    <row r="310" spans="4:8" ht="12.75">
      <c r="D310" s="21" t="s">
        <v>291</v>
      </c>
      <c r="E310" s="20">
        <v>1</v>
      </c>
      <c r="F310" s="20"/>
      <c r="G310" s="20">
        <v>864</v>
      </c>
      <c r="H310" s="92"/>
    </row>
    <row r="311" spans="4:8" ht="12.75">
      <c r="D311" s="21" t="s">
        <v>292</v>
      </c>
      <c r="E311" s="20">
        <v>5</v>
      </c>
      <c r="F311" s="20"/>
      <c r="G311" s="20">
        <v>9300</v>
      </c>
      <c r="H311" s="92"/>
    </row>
    <row r="312" spans="4:8" ht="12.75">
      <c r="D312" s="21" t="s">
        <v>293</v>
      </c>
      <c r="E312" s="20">
        <v>3</v>
      </c>
      <c r="F312" s="20"/>
      <c r="G312" s="20">
        <v>7500</v>
      </c>
      <c r="H312" s="92"/>
    </row>
    <row r="313" spans="4:8" ht="12.75">
      <c r="D313" s="21" t="s">
        <v>294</v>
      </c>
      <c r="E313" s="20">
        <v>1</v>
      </c>
      <c r="F313" s="20"/>
      <c r="G313" s="20">
        <v>1000</v>
      </c>
      <c r="H313" s="92"/>
    </row>
    <row r="314" spans="4:8" ht="12.75">
      <c r="D314" s="21" t="s">
        <v>295</v>
      </c>
      <c r="E314" s="20">
        <v>2</v>
      </c>
      <c r="F314" s="20"/>
      <c r="G314" s="20">
        <v>4000</v>
      </c>
      <c r="H314" s="92"/>
    </row>
    <row r="315" spans="4:8" ht="12.75">
      <c r="D315" s="21" t="s">
        <v>296</v>
      </c>
      <c r="E315" s="20">
        <v>2</v>
      </c>
      <c r="F315" s="20"/>
      <c r="G315" s="20">
        <v>20000</v>
      </c>
      <c r="H315" s="92"/>
    </row>
    <row r="316" spans="4:8" ht="12.75">
      <c r="D316" s="21" t="s">
        <v>297</v>
      </c>
      <c r="E316" s="20">
        <v>1</v>
      </c>
      <c r="F316" s="20"/>
      <c r="G316" s="20">
        <v>1000</v>
      </c>
      <c r="H316" s="92"/>
    </row>
    <row r="317" spans="4:8" ht="12.75">
      <c r="D317" s="21" t="s">
        <v>298</v>
      </c>
      <c r="E317" s="20">
        <v>2</v>
      </c>
      <c r="F317" s="20"/>
      <c r="G317" s="20">
        <v>7900</v>
      </c>
      <c r="H317" s="92"/>
    </row>
    <row r="318" spans="4:8" ht="12.75">
      <c r="D318" s="21" t="s">
        <v>299</v>
      </c>
      <c r="E318" s="20">
        <v>8</v>
      </c>
      <c r="F318" s="20"/>
      <c r="G318" s="20">
        <v>8440</v>
      </c>
      <c r="H318" s="92"/>
    </row>
    <row r="319" spans="4:8" ht="12.75">
      <c r="D319" s="21" t="s">
        <v>300</v>
      </c>
      <c r="E319" s="20">
        <v>1</v>
      </c>
      <c r="F319" s="20"/>
      <c r="G319" s="20">
        <v>400</v>
      </c>
      <c r="H319" s="92"/>
    </row>
    <row r="320" spans="4:8" ht="12.75">
      <c r="D320" s="21" t="s">
        <v>301</v>
      </c>
      <c r="E320" s="20">
        <v>0</v>
      </c>
      <c r="F320" s="20"/>
      <c r="G320" s="20">
        <v>0</v>
      </c>
      <c r="H320" s="92"/>
    </row>
    <row r="321" spans="4:8" ht="12.75">
      <c r="D321" s="31" t="s">
        <v>871</v>
      </c>
      <c r="E321" s="162">
        <v>3</v>
      </c>
      <c r="F321" s="162"/>
      <c r="G321" s="162">
        <v>3000</v>
      </c>
      <c r="H321" s="92"/>
    </row>
    <row r="322" spans="4:8" ht="12.75">
      <c r="D322" s="21" t="s">
        <v>302</v>
      </c>
      <c r="E322" s="20">
        <v>3</v>
      </c>
      <c r="F322" s="20"/>
      <c r="G322" s="20">
        <v>2250</v>
      </c>
      <c r="H322" s="92"/>
    </row>
    <row r="323" spans="4:8" ht="12.75">
      <c r="D323" s="21" t="s">
        <v>303</v>
      </c>
      <c r="E323" s="20">
        <v>2</v>
      </c>
      <c r="F323" s="20"/>
      <c r="G323" s="20">
        <v>2640</v>
      </c>
      <c r="H323" s="92"/>
    </row>
    <row r="324" spans="4:8" ht="12.75">
      <c r="D324" s="21" t="s">
        <v>304</v>
      </c>
      <c r="E324" s="20">
        <v>0</v>
      </c>
      <c r="F324" s="20"/>
      <c r="G324" s="20">
        <v>0</v>
      </c>
      <c r="H324" s="92"/>
    </row>
    <row r="325" spans="4:8" ht="12.75">
      <c r="D325" s="21" t="s">
        <v>305</v>
      </c>
      <c r="E325" s="20">
        <v>142</v>
      </c>
      <c r="F325" s="20"/>
      <c r="G325" s="20">
        <v>245989</v>
      </c>
      <c r="H325" s="92"/>
    </row>
    <row r="326" spans="4:8" ht="12.75">
      <c r="D326" s="21" t="s">
        <v>306</v>
      </c>
      <c r="E326" s="20">
        <v>7</v>
      </c>
      <c r="F326" s="20"/>
      <c r="G326" s="20">
        <v>3400</v>
      </c>
      <c r="H326" s="92"/>
    </row>
    <row r="327" spans="4:8" ht="12.75">
      <c r="D327" s="21" t="s">
        <v>307</v>
      </c>
      <c r="E327" s="20">
        <v>1</v>
      </c>
      <c r="F327" s="20"/>
      <c r="G327" s="20">
        <v>1390</v>
      </c>
      <c r="H327" s="92"/>
    </row>
    <row r="328" spans="4:8" ht="12.75">
      <c r="D328" s="21" t="s">
        <v>308</v>
      </c>
      <c r="E328" s="20">
        <v>1</v>
      </c>
      <c r="F328" s="20"/>
      <c r="G328" s="20">
        <v>1900</v>
      </c>
      <c r="H328" s="92"/>
    </row>
    <row r="329" spans="4:8" ht="12.75">
      <c r="D329" s="21" t="s">
        <v>309</v>
      </c>
      <c r="E329" s="20">
        <v>2</v>
      </c>
      <c r="F329" s="20"/>
      <c r="G329" s="20">
        <v>4880</v>
      </c>
      <c r="H329" s="92"/>
    </row>
    <row r="330" spans="4:8" ht="12.75">
      <c r="D330" s="21" t="s">
        <v>310</v>
      </c>
      <c r="E330" s="20"/>
      <c r="F330" s="20"/>
      <c r="G330" s="20"/>
      <c r="H330" s="92"/>
    </row>
    <row r="331" spans="4:8" ht="12.75">
      <c r="D331" s="21" t="s">
        <v>311</v>
      </c>
      <c r="E331" s="20">
        <v>1</v>
      </c>
      <c r="F331" s="20"/>
      <c r="G331" s="20">
        <v>500</v>
      </c>
      <c r="H331" s="92"/>
    </row>
    <row r="332" spans="4:8" ht="12.75">
      <c r="D332" s="37" t="s">
        <v>312</v>
      </c>
      <c r="E332" s="20"/>
      <c r="F332" s="20"/>
      <c r="G332" s="20"/>
      <c r="H332" s="92"/>
    </row>
    <row r="333" spans="4:8" ht="12.75">
      <c r="D333" s="21" t="s">
        <v>314</v>
      </c>
      <c r="E333" s="20">
        <v>2</v>
      </c>
      <c r="F333" s="20"/>
      <c r="G333" s="20">
        <v>2500</v>
      </c>
      <c r="H333" s="92"/>
    </row>
    <row r="334" spans="3:8" ht="12.75">
      <c r="C334" s="18"/>
      <c r="D334" s="37" t="s">
        <v>315</v>
      </c>
      <c r="E334" s="20"/>
      <c r="F334" s="20"/>
      <c r="G334" s="20"/>
      <c r="H334" s="92"/>
    </row>
    <row r="335" spans="4:8" ht="12.75">
      <c r="D335" s="37" t="s">
        <v>316</v>
      </c>
      <c r="E335" s="20">
        <v>0</v>
      </c>
      <c r="F335" s="20"/>
      <c r="G335" s="20">
        <v>0</v>
      </c>
      <c r="H335" s="92"/>
    </row>
    <row r="336" spans="4:8" ht="12.75">
      <c r="D336" s="21" t="s">
        <v>317</v>
      </c>
      <c r="E336" s="20">
        <v>2</v>
      </c>
      <c r="F336" s="20"/>
      <c r="G336" s="20">
        <v>3000</v>
      </c>
      <c r="H336" s="92"/>
    </row>
    <row r="337" spans="4:8" ht="12.75">
      <c r="D337" s="37" t="s">
        <v>318</v>
      </c>
      <c r="E337" s="20">
        <v>0</v>
      </c>
      <c r="F337" s="20"/>
      <c r="G337" s="20">
        <v>0</v>
      </c>
      <c r="H337" s="92"/>
    </row>
    <row r="338" spans="4:8" ht="12.75">
      <c r="D338" s="21" t="s">
        <v>319</v>
      </c>
      <c r="E338" s="20">
        <v>1</v>
      </c>
      <c r="F338" s="20"/>
      <c r="G338" s="20">
        <v>500</v>
      </c>
      <c r="H338" s="92"/>
    </row>
    <row r="339" spans="4:8" ht="12.75">
      <c r="D339" s="37" t="s">
        <v>320</v>
      </c>
      <c r="E339" s="20"/>
      <c r="F339" s="20"/>
      <c r="G339" s="20"/>
      <c r="H339" s="92"/>
    </row>
    <row r="340" spans="4:8" ht="12.75">
      <c r="D340" s="21" t="s">
        <v>321</v>
      </c>
      <c r="E340" s="20">
        <v>2</v>
      </c>
      <c r="F340" s="20"/>
      <c r="G340" s="20">
        <v>3400</v>
      </c>
      <c r="H340" s="92"/>
    </row>
    <row r="341" spans="4:8" ht="12.75">
      <c r="D341" s="21" t="s">
        <v>322</v>
      </c>
      <c r="E341" s="20">
        <v>6</v>
      </c>
      <c r="F341" s="20"/>
      <c r="G341" s="20">
        <v>7970</v>
      </c>
      <c r="H341" s="92"/>
    </row>
    <row r="342" spans="4:8" ht="12.75">
      <c r="D342" s="21" t="s">
        <v>323</v>
      </c>
      <c r="E342" s="20">
        <v>3</v>
      </c>
      <c r="F342" s="20"/>
      <c r="G342" s="20">
        <v>3700</v>
      </c>
      <c r="H342" s="92"/>
    </row>
    <row r="343" spans="4:8" ht="12.75">
      <c r="D343" s="21" t="s">
        <v>324</v>
      </c>
      <c r="E343" s="20">
        <v>1</v>
      </c>
      <c r="F343" s="20"/>
      <c r="G343" s="20">
        <v>1100</v>
      </c>
      <c r="H343" s="92"/>
    </row>
    <row r="344" spans="3:8" ht="12.75">
      <c r="C344" s="18"/>
      <c r="D344" s="37" t="s">
        <v>325</v>
      </c>
      <c r="E344" s="20">
        <v>11</v>
      </c>
      <c r="F344" s="20"/>
      <c r="G344" s="20">
        <v>12000</v>
      </c>
      <c r="H344" s="92"/>
    </row>
    <row r="345" spans="3:8" ht="12.75">
      <c r="C345" s="18"/>
      <c r="D345" s="31" t="s">
        <v>17</v>
      </c>
      <c r="E345" s="162">
        <v>1</v>
      </c>
      <c r="F345" s="162"/>
      <c r="G345" s="162">
        <v>530</v>
      </c>
      <c r="H345" s="92"/>
    </row>
    <row r="346" spans="4:8" ht="12.75">
      <c r="D346" s="21" t="s">
        <v>326</v>
      </c>
      <c r="E346" s="20">
        <v>2</v>
      </c>
      <c r="F346" s="20"/>
      <c r="G346" s="20">
        <v>4000</v>
      </c>
      <c r="H346" s="92"/>
    </row>
    <row r="347" spans="4:8" ht="12.75">
      <c r="D347" s="21" t="s">
        <v>327</v>
      </c>
      <c r="E347" s="20">
        <v>6</v>
      </c>
      <c r="F347" s="20"/>
      <c r="G347" s="20">
        <v>11550</v>
      </c>
      <c r="H347" s="92"/>
    </row>
    <row r="348" spans="4:8" ht="12.75">
      <c r="D348" s="21" t="s">
        <v>328</v>
      </c>
      <c r="E348" s="20">
        <v>7</v>
      </c>
      <c r="F348" s="20"/>
      <c r="G348" s="20">
        <v>8710</v>
      </c>
      <c r="H348" s="92"/>
    </row>
    <row r="349" spans="4:8" ht="12.75">
      <c r="D349" s="37" t="s">
        <v>329</v>
      </c>
      <c r="E349" s="20"/>
      <c r="F349" s="20"/>
      <c r="G349" s="20"/>
      <c r="H349" s="92"/>
    </row>
    <row r="350" spans="4:8" ht="12.75">
      <c r="D350" s="31" t="s">
        <v>18</v>
      </c>
      <c r="E350" s="162">
        <v>3</v>
      </c>
      <c r="F350" s="162"/>
      <c r="G350" s="162">
        <v>3589</v>
      </c>
      <c r="H350" s="92"/>
    </row>
    <row r="351" spans="4:8" ht="12.75">
      <c r="D351" s="21" t="s">
        <v>330</v>
      </c>
      <c r="E351" s="20">
        <v>2</v>
      </c>
      <c r="F351" s="20"/>
      <c r="G351" s="20">
        <v>1500</v>
      </c>
      <c r="H351" s="92"/>
    </row>
    <row r="352" spans="4:8" ht="12.75">
      <c r="D352" s="21" t="s">
        <v>331</v>
      </c>
      <c r="E352" s="20">
        <v>8</v>
      </c>
      <c r="F352" s="20"/>
      <c r="G352" s="20">
        <v>6200</v>
      </c>
      <c r="H352" s="92"/>
    </row>
    <row r="353" spans="4:8" ht="12.75">
      <c r="D353" s="37" t="s">
        <v>332</v>
      </c>
      <c r="E353" s="20"/>
      <c r="F353" s="20"/>
      <c r="G353" s="20"/>
      <c r="H353" s="92"/>
    </row>
    <row r="354" spans="4:8" ht="12.75">
      <c r="D354" s="21" t="s">
        <v>333</v>
      </c>
      <c r="E354" s="20">
        <v>3</v>
      </c>
      <c r="F354" s="20"/>
      <c r="G354" s="20">
        <v>7500</v>
      </c>
      <c r="H354" s="92"/>
    </row>
    <row r="355" spans="4:8" ht="12.75">
      <c r="D355" s="21" t="s">
        <v>334</v>
      </c>
      <c r="E355" s="20">
        <v>3</v>
      </c>
      <c r="F355" s="20"/>
      <c r="G355" s="20">
        <v>3000</v>
      </c>
      <c r="H355" s="92"/>
    </row>
    <row r="356" spans="4:8" ht="12.75">
      <c r="D356" s="21" t="s">
        <v>335</v>
      </c>
      <c r="E356" s="20">
        <v>4</v>
      </c>
      <c r="F356" s="20"/>
      <c r="G356" s="20">
        <v>8140</v>
      </c>
      <c r="H356" s="92"/>
    </row>
    <row r="357" spans="4:8" ht="12.75">
      <c r="D357" s="21" t="s">
        <v>336</v>
      </c>
      <c r="E357" s="20">
        <v>4</v>
      </c>
      <c r="F357" s="20"/>
      <c r="G357" s="20">
        <v>1200</v>
      </c>
      <c r="H357" s="92"/>
    </row>
    <row r="358" spans="4:8" ht="12.75">
      <c r="D358" s="21" t="s">
        <v>337</v>
      </c>
      <c r="E358" s="20">
        <v>11</v>
      </c>
      <c r="F358" s="20"/>
      <c r="G358" s="20">
        <v>15798</v>
      </c>
      <c r="H358" s="92"/>
    </row>
    <row r="359" spans="4:8" ht="12.75">
      <c r="D359" s="21" t="s">
        <v>338</v>
      </c>
      <c r="E359" s="20">
        <v>0</v>
      </c>
      <c r="F359" s="20"/>
      <c r="G359" s="20">
        <v>0</v>
      </c>
      <c r="H359" s="92"/>
    </row>
    <row r="360" spans="4:8" ht="12.75">
      <c r="D360" s="21" t="s">
        <v>339</v>
      </c>
      <c r="E360" s="20">
        <v>1</v>
      </c>
      <c r="F360" s="20"/>
      <c r="G360" s="20">
        <v>2400</v>
      </c>
      <c r="H360" s="92"/>
    </row>
    <row r="361" spans="4:8" ht="12.75">
      <c r="D361" s="21" t="s">
        <v>340</v>
      </c>
      <c r="E361" s="20">
        <v>4</v>
      </c>
      <c r="F361" s="20"/>
      <c r="G361" s="20">
        <v>5290</v>
      </c>
      <c r="H361" s="92"/>
    </row>
    <row r="362" spans="4:8" ht="12.75">
      <c r="D362" s="37" t="s">
        <v>341</v>
      </c>
      <c r="E362" s="20"/>
      <c r="F362" s="20"/>
      <c r="G362" s="20"/>
      <c r="H362" s="92"/>
    </row>
    <row r="363" spans="4:8" ht="12.75">
      <c r="D363" s="21" t="s">
        <v>342</v>
      </c>
      <c r="E363" s="20">
        <v>0</v>
      </c>
      <c r="F363" s="20"/>
      <c r="G363" s="20">
        <v>0</v>
      </c>
      <c r="H363" s="92"/>
    </row>
    <row r="364" spans="4:8" ht="12.75">
      <c r="D364" s="37" t="s">
        <v>343</v>
      </c>
      <c r="E364" s="20">
        <v>2</v>
      </c>
      <c r="F364" s="20"/>
      <c r="G364" s="20">
        <v>2250</v>
      </c>
      <c r="H364" s="92"/>
    </row>
    <row r="365" spans="4:8" ht="12.75">
      <c r="D365" s="21" t="s">
        <v>344</v>
      </c>
      <c r="E365" s="20">
        <v>10</v>
      </c>
      <c r="F365" s="20"/>
      <c r="G365" s="20">
        <v>9410</v>
      </c>
      <c r="H365" s="92"/>
    </row>
    <row r="366" spans="4:8" ht="12.75">
      <c r="D366" s="21" t="s">
        <v>345</v>
      </c>
      <c r="E366" s="20">
        <v>3</v>
      </c>
      <c r="F366" s="20"/>
      <c r="G366" s="20">
        <v>4170</v>
      </c>
      <c r="H366" s="92"/>
    </row>
    <row r="367" spans="4:8" ht="12.75">
      <c r="D367" s="21" t="s">
        <v>346</v>
      </c>
      <c r="E367" s="20">
        <v>3</v>
      </c>
      <c r="F367" s="20"/>
      <c r="G367" s="20">
        <v>2500</v>
      </c>
      <c r="H367" s="92"/>
    </row>
    <row r="368" spans="4:8" ht="12.75">
      <c r="D368" s="37" t="s">
        <v>844</v>
      </c>
      <c r="E368" s="20"/>
      <c r="F368" s="20"/>
      <c r="G368" s="20"/>
      <c r="H368" s="92"/>
    </row>
    <row r="369" spans="4:8" ht="12.75">
      <c r="D369" s="21" t="s">
        <v>347</v>
      </c>
      <c r="E369" s="20">
        <v>82</v>
      </c>
      <c r="F369" s="20"/>
      <c r="G369" s="20">
        <v>79140</v>
      </c>
      <c r="H369" s="92"/>
    </row>
    <row r="370" spans="3:8" ht="12.75">
      <c r="C370" s="18"/>
      <c r="D370" s="37" t="s">
        <v>348</v>
      </c>
      <c r="E370" s="20">
        <v>1</v>
      </c>
      <c r="F370" s="20"/>
      <c r="G370" s="20">
        <v>6000</v>
      </c>
      <c r="H370" s="92"/>
    </row>
    <row r="371" spans="4:8" ht="12.75">
      <c r="D371" s="21" t="s">
        <v>349</v>
      </c>
      <c r="E371" s="20">
        <v>2</v>
      </c>
      <c r="F371" s="20"/>
      <c r="G371" s="20">
        <v>2000</v>
      </c>
      <c r="H371" s="92"/>
    </row>
    <row r="372" spans="4:8" ht="12.75">
      <c r="D372" s="21" t="s">
        <v>350</v>
      </c>
      <c r="E372" s="20">
        <v>1</v>
      </c>
      <c r="F372" s="20"/>
      <c r="G372" s="20">
        <v>950</v>
      </c>
      <c r="H372" s="92"/>
    </row>
    <row r="373" spans="4:8" ht="12.75">
      <c r="D373" s="21" t="s">
        <v>351</v>
      </c>
      <c r="E373" s="20">
        <v>2</v>
      </c>
      <c r="F373" s="20"/>
      <c r="G373" s="20">
        <v>2400</v>
      </c>
      <c r="H373" s="92"/>
    </row>
    <row r="374" spans="3:8" ht="12.75">
      <c r="C374" s="18"/>
      <c r="D374" s="37" t="s">
        <v>352</v>
      </c>
      <c r="E374" s="20">
        <v>1</v>
      </c>
      <c r="F374" s="20"/>
      <c r="G374" s="20">
        <v>900</v>
      </c>
      <c r="H374" s="92"/>
    </row>
    <row r="375" spans="4:8" ht="12.75">
      <c r="D375" s="37" t="s">
        <v>353</v>
      </c>
      <c r="E375" s="20"/>
      <c r="F375" s="20"/>
      <c r="G375" s="20"/>
      <c r="H375" s="92"/>
    </row>
    <row r="376" spans="4:8" ht="12.75">
      <c r="D376" s="37" t="s">
        <v>354</v>
      </c>
      <c r="E376" s="20"/>
      <c r="F376" s="20"/>
      <c r="G376" s="20"/>
      <c r="H376" s="92"/>
    </row>
    <row r="377" spans="4:8" ht="12.75">
      <c r="D377" s="21" t="s">
        <v>355</v>
      </c>
      <c r="E377" s="20">
        <v>0</v>
      </c>
      <c r="F377" s="20"/>
      <c r="G377" s="20">
        <v>0</v>
      </c>
      <c r="H377" s="92"/>
    </row>
    <row r="378" spans="4:8" ht="12.75">
      <c r="D378" s="21" t="s">
        <v>357</v>
      </c>
      <c r="E378" s="20">
        <v>2</v>
      </c>
      <c r="F378" s="20"/>
      <c r="G378" s="20">
        <v>2650</v>
      </c>
      <c r="H378" s="92"/>
    </row>
    <row r="379" spans="3:8" ht="12.75">
      <c r="C379" s="18"/>
      <c r="D379" s="37" t="s">
        <v>358</v>
      </c>
      <c r="E379" s="20">
        <v>4</v>
      </c>
      <c r="F379" s="20"/>
      <c r="G379" s="20">
        <v>3380</v>
      </c>
      <c r="H379" s="92"/>
    </row>
    <row r="380" spans="4:8" ht="12.75">
      <c r="D380" s="21" t="s">
        <v>359</v>
      </c>
      <c r="E380" s="20">
        <v>1</v>
      </c>
      <c r="F380" s="20"/>
      <c r="G380" s="20">
        <v>1600</v>
      </c>
      <c r="H380" s="92"/>
    </row>
    <row r="381" spans="4:8" ht="12.75">
      <c r="D381" s="21" t="s">
        <v>360</v>
      </c>
      <c r="E381" s="20">
        <v>1</v>
      </c>
      <c r="F381" s="20"/>
      <c r="G381" s="20">
        <v>200</v>
      </c>
      <c r="H381" s="92"/>
    </row>
    <row r="382" spans="4:8" ht="12.75">
      <c r="D382" s="37" t="s">
        <v>361</v>
      </c>
      <c r="E382" s="20">
        <v>19</v>
      </c>
      <c r="F382" s="20"/>
      <c r="G382" s="20">
        <v>29400</v>
      </c>
      <c r="H382" s="92"/>
    </row>
    <row r="383" spans="4:8" ht="12.75">
      <c r="D383" s="21" t="s">
        <v>362</v>
      </c>
      <c r="E383" s="20">
        <v>148</v>
      </c>
      <c r="F383" s="20"/>
      <c r="G383" s="20">
        <v>139619</v>
      </c>
      <c r="H383" s="92"/>
    </row>
    <row r="384" spans="4:8" ht="12.75">
      <c r="D384" s="21" t="s">
        <v>363</v>
      </c>
      <c r="E384" s="20">
        <v>2</v>
      </c>
      <c r="F384" s="20"/>
      <c r="G384" s="20">
        <v>2900</v>
      </c>
      <c r="H384" s="92"/>
    </row>
    <row r="385" spans="4:8" ht="12.75">
      <c r="D385" s="37" t="s">
        <v>364</v>
      </c>
      <c r="E385" s="20"/>
      <c r="F385" s="20"/>
      <c r="G385" s="20"/>
      <c r="H385" s="92"/>
    </row>
    <row r="386" spans="4:8" ht="12.75">
      <c r="D386" s="21" t="s">
        <v>365</v>
      </c>
      <c r="E386" s="20">
        <v>1</v>
      </c>
      <c r="F386" s="20"/>
      <c r="G386" s="20">
        <v>1000</v>
      </c>
      <c r="H386" s="92"/>
    </row>
    <row r="387" spans="4:8" ht="12.75">
      <c r="D387" s="21" t="s">
        <v>366</v>
      </c>
      <c r="E387" s="20">
        <v>1</v>
      </c>
      <c r="F387" s="20"/>
      <c r="G387" s="20">
        <v>1900</v>
      </c>
      <c r="H387" s="92"/>
    </row>
    <row r="388" spans="4:8" ht="12.75">
      <c r="D388" s="21" t="s">
        <v>367</v>
      </c>
      <c r="E388" s="20">
        <v>73</v>
      </c>
      <c r="F388" s="20"/>
      <c r="G388" s="20">
        <v>52775</v>
      </c>
      <c r="H388" s="92"/>
    </row>
    <row r="389" spans="4:8" ht="12.75">
      <c r="D389" s="21" t="s">
        <v>368</v>
      </c>
      <c r="E389" s="20">
        <v>0</v>
      </c>
      <c r="F389" s="20"/>
      <c r="G389" s="20">
        <v>0</v>
      </c>
      <c r="H389" s="92"/>
    </row>
    <row r="390" spans="4:8" ht="12.75">
      <c r="D390" s="31" t="s">
        <v>20</v>
      </c>
      <c r="E390" s="162">
        <v>1</v>
      </c>
      <c r="F390" s="162"/>
      <c r="G390" s="162">
        <v>1000</v>
      </c>
      <c r="H390" s="92"/>
    </row>
    <row r="391" spans="4:8" ht="12.75">
      <c r="D391" s="37" t="s">
        <v>369</v>
      </c>
      <c r="E391" s="20"/>
      <c r="F391" s="20"/>
      <c r="G391" s="20"/>
      <c r="H391" s="92"/>
    </row>
    <row r="392" spans="4:8" ht="12.75">
      <c r="D392" s="21" t="s">
        <v>370</v>
      </c>
      <c r="E392" s="20">
        <v>3</v>
      </c>
      <c r="F392" s="20"/>
      <c r="G392" s="20">
        <v>3000</v>
      </c>
      <c r="H392" s="92"/>
    </row>
    <row r="393" spans="4:8" ht="12.75">
      <c r="D393" s="21" t="s">
        <v>371</v>
      </c>
      <c r="E393" s="20">
        <v>33</v>
      </c>
      <c r="F393" s="20"/>
      <c r="G393" s="20">
        <v>66214</v>
      </c>
      <c r="H393" s="92"/>
    </row>
    <row r="394" spans="4:8" ht="12.75">
      <c r="D394" s="31" t="s">
        <v>21</v>
      </c>
      <c r="E394" s="162">
        <v>1</v>
      </c>
      <c r="F394" s="162"/>
      <c r="G394" s="162">
        <v>500</v>
      </c>
      <c r="H394" s="92"/>
    </row>
    <row r="395" spans="4:8" ht="12.75">
      <c r="D395" s="21" t="s">
        <v>372</v>
      </c>
      <c r="E395" s="20">
        <v>2</v>
      </c>
      <c r="F395" s="20"/>
      <c r="G395" s="20">
        <v>2000</v>
      </c>
      <c r="H395" s="92"/>
    </row>
    <row r="396" spans="4:8" ht="12.75">
      <c r="D396" s="21" t="s">
        <v>373</v>
      </c>
      <c r="E396" s="20">
        <v>4</v>
      </c>
      <c r="F396" s="20"/>
      <c r="G396" s="20">
        <v>6630</v>
      </c>
      <c r="H396" s="92"/>
    </row>
    <row r="397" spans="3:8" ht="12.75">
      <c r="C397" s="18"/>
      <c r="D397" s="37" t="s">
        <v>374</v>
      </c>
      <c r="E397" s="20">
        <v>1</v>
      </c>
      <c r="F397" s="20"/>
      <c r="G397" s="20">
        <v>1930</v>
      </c>
      <c r="H397" s="92"/>
    </row>
    <row r="398" spans="3:8" ht="12.75">
      <c r="C398" s="18"/>
      <c r="D398" s="31" t="s">
        <v>872</v>
      </c>
      <c r="E398" s="162">
        <v>1</v>
      </c>
      <c r="F398" s="162"/>
      <c r="G398" s="162">
        <v>500</v>
      </c>
      <c r="H398" s="92"/>
    </row>
    <row r="399" spans="3:8" ht="12.75">
      <c r="C399" s="18"/>
      <c r="D399" s="31" t="s">
        <v>22</v>
      </c>
      <c r="E399" s="162">
        <v>7</v>
      </c>
      <c r="F399" s="162"/>
      <c r="G399" s="162">
        <v>9580</v>
      </c>
      <c r="H399" s="92"/>
    </row>
    <row r="400" spans="4:8" ht="12.75">
      <c r="D400" s="37" t="s">
        <v>375</v>
      </c>
      <c r="E400" s="20"/>
      <c r="F400" s="20"/>
      <c r="G400" s="20"/>
      <c r="H400" s="92"/>
    </row>
    <row r="401" spans="4:8" ht="12.75">
      <c r="D401" s="37" t="s">
        <v>376</v>
      </c>
      <c r="E401" s="20">
        <v>0</v>
      </c>
      <c r="F401" s="20"/>
      <c r="G401" s="20">
        <v>0</v>
      </c>
      <c r="H401" s="92"/>
    </row>
    <row r="402" spans="4:8" ht="12.75">
      <c r="D402" s="21" t="s">
        <v>377</v>
      </c>
      <c r="E402" s="20">
        <v>3</v>
      </c>
      <c r="F402" s="20"/>
      <c r="G402" s="20">
        <v>1580</v>
      </c>
      <c r="H402" s="92"/>
    </row>
    <row r="403" spans="4:8" ht="12.75">
      <c r="D403" s="37" t="s">
        <v>378</v>
      </c>
      <c r="E403" s="20"/>
      <c r="F403" s="20"/>
      <c r="G403" s="20"/>
      <c r="H403" s="92"/>
    </row>
    <row r="404" spans="4:8" ht="12.75">
      <c r="D404" s="21" t="s">
        <v>379</v>
      </c>
      <c r="E404" s="20"/>
      <c r="F404" s="20"/>
      <c r="G404" s="20"/>
      <c r="H404" s="92"/>
    </row>
    <row r="405" spans="4:8" ht="12.75">
      <c r="D405" s="21" t="s">
        <v>380</v>
      </c>
      <c r="E405" s="20">
        <v>5</v>
      </c>
      <c r="F405" s="20"/>
      <c r="G405" s="20">
        <v>7500</v>
      </c>
      <c r="H405" s="92"/>
    </row>
    <row r="406" spans="4:8" ht="12.75">
      <c r="D406" s="21" t="s">
        <v>381</v>
      </c>
      <c r="E406" s="20">
        <v>0</v>
      </c>
      <c r="F406" s="20"/>
      <c r="G406" s="20">
        <v>0</v>
      </c>
      <c r="H406" s="92"/>
    </row>
    <row r="407" spans="4:8" ht="12.75">
      <c r="D407" s="21" t="s">
        <v>382</v>
      </c>
      <c r="E407" s="20">
        <v>7</v>
      </c>
      <c r="F407" s="20"/>
      <c r="G407" s="20">
        <v>10250</v>
      </c>
      <c r="H407" s="92"/>
    </row>
    <row r="408" spans="4:8" ht="12.75">
      <c r="D408" s="21" t="s">
        <v>383</v>
      </c>
      <c r="E408" s="20">
        <v>2</v>
      </c>
      <c r="F408" s="20"/>
      <c r="G408" s="20">
        <v>2300</v>
      </c>
      <c r="H408" s="92"/>
    </row>
    <row r="409" spans="4:8" ht="12.75">
      <c r="D409" s="21" t="s">
        <v>384</v>
      </c>
      <c r="E409" s="20">
        <v>4</v>
      </c>
      <c r="F409" s="20"/>
      <c r="G409" s="20">
        <v>3320</v>
      </c>
      <c r="H409" s="92"/>
    </row>
    <row r="410" spans="4:8" ht="12.75">
      <c r="D410" s="37" t="s">
        <v>385</v>
      </c>
      <c r="E410" s="20">
        <v>8</v>
      </c>
      <c r="F410" s="20"/>
      <c r="G410" s="20">
        <v>11250</v>
      </c>
      <c r="H410" s="92"/>
    </row>
    <row r="411" spans="4:8" ht="12.75">
      <c r="D411" s="21" t="s">
        <v>386</v>
      </c>
      <c r="E411" s="20">
        <v>4</v>
      </c>
      <c r="F411" s="20"/>
      <c r="G411" s="20">
        <v>5000</v>
      </c>
      <c r="H411" s="92"/>
    </row>
    <row r="412" spans="4:8" ht="12.75">
      <c r="D412" s="21" t="s">
        <v>387</v>
      </c>
      <c r="E412" s="20">
        <v>0</v>
      </c>
      <c r="F412" s="20"/>
      <c r="G412" s="20">
        <v>0</v>
      </c>
      <c r="H412" s="92"/>
    </row>
    <row r="413" spans="4:7" ht="12.75">
      <c r="D413" s="21" t="s">
        <v>388</v>
      </c>
      <c r="E413" s="20">
        <v>49</v>
      </c>
      <c r="F413" s="20"/>
      <c r="G413" s="20">
        <v>89325</v>
      </c>
    </row>
    <row r="414" spans="3:8" ht="12.75">
      <c r="C414" s="6"/>
      <c r="E414" s="22"/>
      <c r="F414" s="22"/>
      <c r="G414" s="22"/>
      <c r="H414" s="92"/>
    </row>
    <row r="415" spans="2:9" ht="12.75">
      <c r="B415" s="12" t="s">
        <v>389</v>
      </c>
      <c r="C415" s="16"/>
      <c r="D415" s="16"/>
      <c r="E415" s="39"/>
      <c r="F415" s="29">
        <f>SUM(E416:E427)</f>
        <v>68</v>
      </c>
      <c r="G415" s="39"/>
      <c r="I415" s="2">
        <f>SUM(G416:G427)</f>
        <v>339023</v>
      </c>
    </row>
    <row r="416" spans="1:8" ht="12.75">
      <c r="A416" s="6"/>
      <c r="B416" s="6"/>
      <c r="C416" s="6"/>
      <c r="D416" s="26" t="s">
        <v>390</v>
      </c>
      <c r="E416" s="27">
        <v>0</v>
      </c>
      <c r="F416" s="27"/>
      <c r="G416" s="27">
        <v>0</v>
      </c>
      <c r="H416" s="92"/>
    </row>
    <row r="417" spans="1:8" ht="12.75">
      <c r="A417" s="6"/>
      <c r="B417" s="6"/>
      <c r="C417" s="6"/>
      <c r="D417" s="21" t="s">
        <v>391</v>
      </c>
      <c r="E417" s="20">
        <v>3</v>
      </c>
      <c r="F417" s="20"/>
      <c r="G417" s="20">
        <v>950</v>
      </c>
      <c r="H417" s="92"/>
    </row>
    <row r="418" spans="1:8" ht="12.75">
      <c r="A418" s="6"/>
      <c r="B418" s="6"/>
      <c r="C418" s="6"/>
      <c r="D418" s="21" t="s">
        <v>838</v>
      </c>
      <c r="E418" s="20">
        <v>48</v>
      </c>
      <c r="F418" s="20"/>
      <c r="G418" s="20">
        <v>321000</v>
      </c>
      <c r="H418" s="92"/>
    </row>
    <row r="419" spans="1:8" ht="12.75">
      <c r="A419" s="6"/>
      <c r="B419" s="6"/>
      <c r="C419" s="6"/>
      <c r="D419" s="37" t="s">
        <v>392</v>
      </c>
      <c r="E419" s="20"/>
      <c r="F419" s="20"/>
      <c r="G419" s="20"/>
      <c r="H419" s="92"/>
    </row>
    <row r="420" spans="1:8" ht="12.75">
      <c r="A420" s="6"/>
      <c r="B420" s="6"/>
      <c r="C420" s="6"/>
      <c r="D420" s="37" t="s">
        <v>845</v>
      </c>
      <c r="E420" s="20">
        <v>4</v>
      </c>
      <c r="F420" s="20"/>
      <c r="G420" s="20">
        <v>4000</v>
      </c>
      <c r="H420" s="92"/>
    </row>
    <row r="421" spans="1:8" ht="12.75">
      <c r="A421" s="6"/>
      <c r="B421" s="6"/>
      <c r="C421" s="6"/>
      <c r="D421" s="21" t="s">
        <v>393</v>
      </c>
      <c r="E421" s="20">
        <v>3</v>
      </c>
      <c r="F421" s="20"/>
      <c r="G421" s="20">
        <v>1800</v>
      </c>
      <c r="H421" s="92"/>
    </row>
    <row r="422" spans="1:8" ht="12.75">
      <c r="A422" s="6"/>
      <c r="B422" s="6"/>
      <c r="C422" s="6"/>
      <c r="D422" s="37" t="s">
        <v>394</v>
      </c>
      <c r="E422" s="20"/>
      <c r="F422" s="20"/>
      <c r="G422" s="20"/>
      <c r="H422" s="92"/>
    </row>
    <row r="423" spans="3:8" ht="12.75">
      <c r="C423" s="6"/>
      <c r="D423" s="37" t="s">
        <v>395</v>
      </c>
      <c r="E423" s="20"/>
      <c r="F423" s="20"/>
      <c r="G423" s="20"/>
      <c r="H423" s="92"/>
    </row>
    <row r="424" spans="3:8" ht="12.75">
      <c r="C424" s="6"/>
      <c r="D424" s="37" t="s">
        <v>396</v>
      </c>
      <c r="E424" s="20">
        <v>1</v>
      </c>
      <c r="F424" s="20"/>
      <c r="G424" s="20">
        <v>1860</v>
      </c>
      <c r="H424" s="92"/>
    </row>
    <row r="425" spans="4:8" ht="12.75">
      <c r="D425" s="21" t="s">
        <v>397</v>
      </c>
      <c r="E425" s="20">
        <v>3</v>
      </c>
      <c r="F425" s="20"/>
      <c r="G425" s="20">
        <v>1413</v>
      </c>
      <c r="H425" s="92"/>
    </row>
    <row r="426" spans="3:8" ht="12.75">
      <c r="C426" s="18"/>
      <c r="D426" s="21" t="s">
        <v>398</v>
      </c>
      <c r="E426" s="20">
        <v>5</v>
      </c>
      <c r="F426" s="20"/>
      <c r="G426" s="20">
        <v>3000</v>
      </c>
      <c r="H426" s="92"/>
    </row>
    <row r="427" spans="4:7" ht="12.75">
      <c r="D427" s="21" t="s">
        <v>399</v>
      </c>
      <c r="E427" s="20">
        <v>1</v>
      </c>
      <c r="F427" s="20"/>
      <c r="G427" s="20">
        <v>5000</v>
      </c>
    </row>
    <row r="428" spans="5:8" ht="12.75">
      <c r="E428" s="30"/>
      <c r="F428" s="30"/>
      <c r="G428" s="30"/>
      <c r="H428" s="92"/>
    </row>
    <row r="429" spans="2:9" ht="12.75">
      <c r="B429" s="12" t="s">
        <v>400</v>
      </c>
      <c r="C429" s="16"/>
      <c r="D429" s="16"/>
      <c r="E429" s="29"/>
      <c r="F429" s="29">
        <f>SUM(F430:F506)</f>
        <v>321</v>
      </c>
      <c r="G429" s="29"/>
      <c r="H429" s="90"/>
      <c r="I429" s="2">
        <f>SUM(H430:H506)</f>
        <v>388449</v>
      </c>
    </row>
    <row r="430" spans="3:8" ht="12.75">
      <c r="C430" s="6" t="s">
        <v>401</v>
      </c>
      <c r="E430" s="30"/>
      <c r="F430" s="30">
        <f>SUM(E431:E433)</f>
        <v>13</v>
      </c>
      <c r="G430" s="30"/>
      <c r="H430" s="92">
        <f>SUM(G431:G433)</f>
        <v>9411</v>
      </c>
    </row>
    <row r="431" spans="4:8" ht="12.75">
      <c r="D431" s="21" t="s">
        <v>402</v>
      </c>
      <c r="E431" s="20">
        <v>9</v>
      </c>
      <c r="F431" s="20"/>
      <c r="G431" s="30">
        <v>6160</v>
      </c>
      <c r="H431" s="92"/>
    </row>
    <row r="432" spans="4:8" ht="12.75">
      <c r="D432" s="21" t="s">
        <v>403</v>
      </c>
      <c r="E432" s="20">
        <v>3</v>
      </c>
      <c r="F432" s="20"/>
      <c r="G432" s="30">
        <v>2751</v>
      </c>
      <c r="H432" s="92"/>
    </row>
    <row r="433" spans="3:7" ht="12.75">
      <c r="C433" s="18"/>
      <c r="D433" s="37" t="s">
        <v>404</v>
      </c>
      <c r="E433" s="20">
        <v>1</v>
      </c>
      <c r="F433" s="20"/>
      <c r="G433" s="30">
        <v>500</v>
      </c>
    </row>
    <row r="434" spans="3:8" ht="12.75">
      <c r="C434" s="6" t="s">
        <v>405</v>
      </c>
      <c r="E434" s="30"/>
      <c r="F434" s="30">
        <f>SUM(E435:E449)</f>
        <v>55</v>
      </c>
      <c r="G434" s="30"/>
      <c r="H434" s="92">
        <f>SUM(G435:G449)</f>
        <v>133710</v>
      </c>
    </row>
    <row r="435" spans="3:8" ht="12.75">
      <c r="C435" s="6"/>
      <c r="D435" s="21" t="s">
        <v>406</v>
      </c>
      <c r="E435" s="20">
        <v>2</v>
      </c>
      <c r="F435" s="20"/>
      <c r="G435" s="30">
        <v>3000</v>
      </c>
      <c r="H435" s="92"/>
    </row>
    <row r="436" spans="3:8" ht="12.75">
      <c r="C436" s="6"/>
      <c r="D436" s="21" t="s">
        <v>407</v>
      </c>
      <c r="E436" s="20">
        <v>4</v>
      </c>
      <c r="F436" s="20"/>
      <c r="G436" s="30">
        <v>4000</v>
      </c>
      <c r="H436" s="92"/>
    </row>
    <row r="437" spans="3:8" ht="12.75">
      <c r="C437" s="6"/>
      <c r="D437" s="21" t="s">
        <v>408</v>
      </c>
      <c r="E437" s="20">
        <v>4</v>
      </c>
      <c r="F437" s="20"/>
      <c r="G437" s="30">
        <v>8000</v>
      </c>
      <c r="H437" s="92"/>
    </row>
    <row r="438" spans="3:8" ht="12.75">
      <c r="C438" s="6"/>
      <c r="D438" s="37" t="s">
        <v>409</v>
      </c>
      <c r="E438" s="20"/>
      <c r="F438" s="20"/>
      <c r="G438" s="30"/>
      <c r="H438" s="92"/>
    </row>
    <row r="439" spans="3:8" ht="12.75">
      <c r="C439" s="6"/>
      <c r="D439" s="21" t="s">
        <v>410</v>
      </c>
      <c r="E439" s="20"/>
      <c r="F439" s="20"/>
      <c r="G439" s="30"/>
      <c r="H439" s="92"/>
    </row>
    <row r="440" spans="3:8" ht="12.75">
      <c r="C440" s="6"/>
      <c r="D440" s="21" t="s">
        <v>411</v>
      </c>
      <c r="E440" s="20">
        <v>6</v>
      </c>
      <c r="F440" s="20"/>
      <c r="G440" s="30">
        <v>19200</v>
      </c>
      <c r="H440" s="92"/>
    </row>
    <row r="441" spans="3:8" ht="12.75">
      <c r="C441" s="6"/>
      <c r="D441" s="21" t="s">
        <v>412</v>
      </c>
      <c r="E441" s="20">
        <v>1</v>
      </c>
      <c r="F441" s="20"/>
      <c r="G441" s="30">
        <v>2300</v>
      </c>
      <c r="H441" s="92"/>
    </row>
    <row r="442" spans="3:8" ht="12.75">
      <c r="C442" s="6"/>
      <c r="D442" s="21" t="s">
        <v>413</v>
      </c>
      <c r="E442" s="20">
        <v>6</v>
      </c>
      <c r="F442" s="20"/>
      <c r="G442" s="30">
        <v>18000</v>
      </c>
      <c r="H442" s="92"/>
    </row>
    <row r="443" spans="3:8" ht="12.75">
      <c r="C443" s="6"/>
      <c r="D443" s="21" t="s">
        <v>414</v>
      </c>
      <c r="E443" s="20">
        <v>2</v>
      </c>
      <c r="F443" s="20"/>
      <c r="G443" s="30">
        <v>1400</v>
      </c>
      <c r="H443" s="92"/>
    </row>
    <row r="444" spans="3:8" ht="12.75">
      <c r="C444" s="6"/>
      <c r="D444" s="21" t="s">
        <v>415</v>
      </c>
      <c r="E444" s="20">
        <v>2</v>
      </c>
      <c r="F444" s="20"/>
      <c r="G444" s="30">
        <v>3000</v>
      </c>
      <c r="H444" s="92"/>
    </row>
    <row r="445" spans="4:8" ht="12.75">
      <c r="D445" s="21" t="s">
        <v>416</v>
      </c>
      <c r="E445" s="20">
        <v>18</v>
      </c>
      <c r="F445" s="20"/>
      <c r="G445" s="30">
        <v>57600</v>
      </c>
      <c r="H445" s="92"/>
    </row>
    <row r="446" spans="4:8" ht="12.75">
      <c r="D446" s="37" t="s">
        <v>417</v>
      </c>
      <c r="E446" s="20">
        <v>2</v>
      </c>
      <c r="F446" s="20"/>
      <c r="G446" s="30">
        <v>5000</v>
      </c>
      <c r="H446" s="92"/>
    </row>
    <row r="447" spans="4:8" ht="12.75">
      <c r="D447" s="21" t="s">
        <v>418</v>
      </c>
      <c r="E447" s="20">
        <v>1</v>
      </c>
      <c r="F447" s="20"/>
      <c r="G447" s="30">
        <v>750</v>
      </c>
      <c r="H447" s="92"/>
    </row>
    <row r="448" spans="4:8" ht="12.75">
      <c r="D448" s="21" t="s">
        <v>419</v>
      </c>
      <c r="E448" s="20">
        <v>5</v>
      </c>
      <c r="F448" s="20"/>
      <c r="G448" s="30">
        <v>6460</v>
      </c>
      <c r="H448" s="92"/>
    </row>
    <row r="449" spans="4:7" ht="12.75">
      <c r="D449" s="21" t="s">
        <v>420</v>
      </c>
      <c r="E449" s="20">
        <v>2</v>
      </c>
      <c r="F449" s="20"/>
      <c r="G449" s="30">
        <v>5000</v>
      </c>
    </row>
    <row r="450" spans="3:8" ht="12.75">
      <c r="C450" s="6" t="s">
        <v>421</v>
      </c>
      <c r="E450" s="22"/>
      <c r="F450" s="30">
        <f>SUM(E451:E453)</f>
        <v>12</v>
      </c>
      <c r="G450" s="22"/>
      <c r="H450" s="92">
        <f>SUM(G451:G453)</f>
        <v>12600</v>
      </c>
    </row>
    <row r="451" spans="3:8" ht="12.75">
      <c r="C451" s="6"/>
      <c r="D451" s="21" t="s">
        <v>848</v>
      </c>
      <c r="E451" s="20">
        <v>7</v>
      </c>
      <c r="F451" s="20"/>
      <c r="G451" s="30">
        <v>8200</v>
      </c>
      <c r="H451" s="92"/>
    </row>
    <row r="452" spans="3:8" ht="12.75">
      <c r="C452" s="6"/>
      <c r="D452" s="21" t="s">
        <v>848</v>
      </c>
      <c r="E452" s="20">
        <v>1</v>
      </c>
      <c r="F452" s="20"/>
      <c r="G452" s="30">
        <v>500</v>
      </c>
      <c r="H452" s="92"/>
    </row>
    <row r="453" spans="3:7" ht="12.75">
      <c r="C453" s="6"/>
      <c r="D453" s="21" t="s">
        <v>422</v>
      </c>
      <c r="E453" s="20">
        <v>4</v>
      </c>
      <c r="F453" s="20"/>
      <c r="G453" s="30">
        <v>3900</v>
      </c>
    </row>
    <row r="454" spans="3:8" ht="12.75">
      <c r="C454" s="6" t="s">
        <v>423</v>
      </c>
      <c r="D454" s="26"/>
      <c r="E454" s="27"/>
      <c r="F454" s="27">
        <f>SUM(E455:E463)</f>
        <v>27</v>
      </c>
      <c r="G454" s="30"/>
      <c r="H454" s="92">
        <f>SUM(G455:G463)</f>
        <v>19800</v>
      </c>
    </row>
    <row r="455" spans="3:8" ht="12.75">
      <c r="C455" s="6"/>
      <c r="D455" s="26" t="s">
        <v>424</v>
      </c>
      <c r="E455" s="27">
        <v>1</v>
      </c>
      <c r="F455" s="27"/>
      <c r="G455" s="30">
        <v>3000</v>
      </c>
      <c r="H455" s="92"/>
    </row>
    <row r="456" spans="3:8" ht="12.75">
      <c r="C456" s="6"/>
      <c r="D456" s="21" t="s">
        <v>425</v>
      </c>
      <c r="E456" s="20">
        <v>8</v>
      </c>
      <c r="F456" s="20"/>
      <c r="G456" s="30">
        <v>8550</v>
      </c>
      <c r="H456" s="92"/>
    </row>
    <row r="457" spans="3:8" ht="12.75">
      <c r="C457" s="6"/>
      <c r="D457" s="21" t="s">
        <v>426</v>
      </c>
      <c r="E457" s="20">
        <v>3</v>
      </c>
      <c r="F457" s="20"/>
      <c r="G457" s="30">
        <v>1800</v>
      </c>
      <c r="H457" s="92"/>
    </row>
    <row r="458" spans="3:8" ht="12.75">
      <c r="C458" s="6"/>
      <c r="D458" s="26" t="s">
        <v>427</v>
      </c>
      <c r="E458" s="27"/>
      <c r="F458" s="27"/>
      <c r="G458" s="30"/>
      <c r="H458" s="92"/>
    </row>
    <row r="459" spans="3:8" ht="12.75">
      <c r="C459" s="6"/>
      <c r="D459" s="21" t="s">
        <v>428</v>
      </c>
      <c r="E459" s="20">
        <v>3</v>
      </c>
      <c r="F459" s="20"/>
      <c r="G459" s="30">
        <v>2400</v>
      </c>
      <c r="H459" s="92"/>
    </row>
    <row r="460" spans="3:8" ht="12.75">
      <c r="C460" s="6"/>
      <c r="D460" s="37" t="s">
        <v>429</v>
      </c>
      <c r="E460" s="20"/>
      <c r="F460" s="20"/>
      <c r="G460" s="30"/>
      <c r="H460" s="92"/>
    </row>
    <row r="461" spans="3:8" ht="12.75">
      <c r="C461" s="6"/>
      <c r="D461" s="37" t="s">
        <v>430</v>
      </c>
      <c r="E461" s="20"/>
      <c r="F461" s="20"/>
      <c r="G461" s="30"/>
      <c r="H461" s="92"/>
    </row>
    <row r="462" spans="3:8" ht="12.75">
      <c r="C462" s="6"/>
      <c r="D462" s="21" t="s">
        <v>431</v>
      </c>
      <c r="E462" s="20">
        <v>6</v>
      </c>
      <c r="F462" s="20"/>
      <c r="G462" s="30">
        <v>1650</v>
      </c>
      <c r="H462" s="92"/>
    </row>
    <row r="463" spans="3:7" ht="12.75">
      <c r="C463" s="6"/>
      <c r="D463" s="21" t="s">
        <v>432</v>
      </c>
      <c r="E463" s="20">
        <v>6</v>
      </c>
      <c r="F463" s="20"/>
      <c r="G463" s="30">
        <v>2400</v>
      </c>
    </row>
    <row r="464" spans="3:8" ht="12.75">
      <c r="C464" s="6" t="s">
        <v>433</v>
      </c>
      <c r="D464" s="26"/>
      <c r="E464" s="27"/>
      <c r="F464" s="27">
        <f>SUM(E465:E466)</f>
        <v>35</v>
      </c>
      <c r="G464" s="30"/>
      <c r="H464" s="92">
        <f>SUM(G465:G466)</f>
        <v>22768</v>
      </c>
    </row>
    <row r="465" spans="3:8" ht="12.75">
      <c r="C465" s="18"/>
      <c r="D465" s="37" t="s">
        <v>6</v>
      </c>
      <c r="E465" s="20">
        <v>1</v>
      </c>
      <c r="F465" s="20"/>
      <c r="G465" s="20">
        <v>2768</v>
      </c>
      <c r="H465" s="92"/>
    </row>
    <row r="466" spans="3:7" ht="12.75">
      <c r="C466" s="6"/>
      <c r="D466" s="21" t="s">
        <v>434</v>
      </c>
      <c r="E466" s="20">
        <v>34</v>
      </c>
      <c r="F466" s="20"/>
      <c r="G466" s="30">
        <v>20000</v>
      </c>
    </row>
    <row r="467" spans="3:8" ht="12.75">
      <c r="C467" s="6" t="s">
        <v>435</v>
      </c>
      <c r="D467" s="26"/>
      <c r="E467" s="27"/>
      <c r="F467" s="27">
        <f>SUM(E468:E469)</f>
        <v>3</v>
      </c>
      <c r="G467" s="30"/>
      <c r="H467" s="92">
        <f>SUM(G468:G469)</f>
        <v>2770</v>
      </c>
    </row>
    <row r="468" spans="3:8" ht="12.75">
      <c r="C468" s="6"/>
      <c r="D468" s="21" t="s">
        <v>436</v>
      </c>
      <c r="E468" s="20">
        <v>2</v>
      </c>
      <c r="F468" s="20"/>
      <c r="G468" s="30">
        <v>820</v>
      </c>
      <c r="H468" s="92"/>
    </row>
    <row r="469" spans="3:7" ht="12.75">
      <c r="C469" s="6"/>
      <c r="D469" s="21" t="s">
        <v>437</v>
      </c>
      <c r="E469" s="20">
        <v>1</v>
      </c>
      <c r="F469" s="20"/>
      <c r="G469" s="30">
        <v>1950</v>
      </c>
    </row>
    <row r="470" spans="3:8" ht="12.75">
      <c r="C470" s="6" t="s">
        <v>438</v>
      </c>
      <c r="D470" s="26"/>
      <c r="E470" s="27"/>
      <c r="F470" s="27">
        <f>SUM(E471:E472)</f>
        <v>66</v>
      </c>
      <c r="G470" s="30"/>
      <c r="H470" s="92">
        <f>SUM(G471:G472)</f>
        <v>86075</v>
      </c>
    </row>
    <row r="471" spans="3:8" ht="12.75">
      <c r="C471" s="6"/>
      <c r="D471" s="21" t="s">
        <v>439</v>
      </c>
      <c r="E471" s="20">
        <v>62</v>
      </c>
      <c r="F471" s="20"/>
      <c r="G471" s="30">
        <v>79075</v>
      </c>
      <c r="H471" s="92"/>
    </row>
    <row r="472" spans="3:7" ht="12.75">
      <c r="C472" s="18"/>
      <c r="D472" s="37" t="s">
        <v>313</v>
      </c>
      <c r="E472" s="20">
        <v>4</v>
      </c>
      <c r="F472" s="20"/>
      <c r="G472" s="20">
        <v>7000</v>
      </c>
    </row>
    <row r="473" spans="3:8" ht="12.75">
      <c r="C473" s="6" t="s">
        <v>440</v>
      </c>
      <c r="D473" s="26"/>
      <c r="E473" s="27"/>
      <c r="F473" s="27">
        <f>SUM(E474:E475)</f>
        <v>3</v>
      </c>
      <c r="G473" s="30"/>
      <c r="H473" s="92">
        <f>SUM(G474:G475)</f>
        <v>3800</v>
      </c>
    </row>
    <row r="474" spans="3:8" ht="12.75">
      <c r="C474" s="6"/>
      <c r="D474" s="21" t="s">
        <v>441</v>
      </c>
      <c r="E474" s="20">
        <v>1</v>
      </c>
      <c r="F474" s="20"/>
      <c r="G474" s="30">
        <v>1400</v>
      </c>
      <c r="H474" s="92"/>
    </row>
    <row r="475" spans="4:7" ht="12.75">
      <c r="D475" s="21" t="s">
        <v>442</v>
      </c>
      <c r="E475" s="20">
        <v>2</v>
      </c>
      <c r="F475" s="20"/>
      <c r="G475" s="30">
        <v>2400</v>
      </c>
    </row>
    <row r="476" spans="3:8" ht="12.75">
      <c r="C476" s="6" t="s">
        <v>443</v>
      </c>
      <c r="D476" s="26"/>
      <c r="E476" s="27"/>
      <c r="F476" s="27">
        <f>SUM(E477)</f>
        <v>1</v>
      </c>
      <c r="G476" s="30"/>
      <c r="H476" s="92">
        <f>SUM(G477)</f>
        <v>4500</v>
      </c>
    </row>
    <row r="477" spans="3:7" ht="12.75">
      <c r="C477" s="6"/>
      <c r="D477" s="26" t="s">
        <v>444</v>
      </c>
      <c r="E477" s="27">
        <v>1</v>
      </c>
      <c r="F477" s="27"/>
      <c r="G477" s="30">
        <v>4500</v>
      </c>
    </row>
    <row r="478" spans="3:8" ht="12.75">
      <c r="C478" s="6" t="s">
        <v>445</v>
      </c>
      <c r="D478" s="26"/>
      <c r="E478" s="27"/>
      <c r="F478" s="27">
        <f>SUM(E479:E496)</f>
        <v>94</v>
      </c>
      <c r="G478" s="30"/>
      <c r="H478" s="92">
        <f>SUM(G479:G496)</f>
        <v>79265</v>
      </c>
    </row>
    <row r="479" spans="3:8" ht="12.75">
      <c r="C479" s="6"/>
      <c r="D479" s="21" t="s">
        <v>446</v>
      </c>
      <c r="E479" s="20">
        <v>6</v>
      </c>
      <c r="F479" s="20"/>
      <c r="G479" s="30">
        <v>3450</v>
      </c>
      <c r="H479" s="92"/>
    </row>
    <row r="480" spans="3:8" ht="12.75">
      <c r="C480" s="6"/>
      <c r="D480" s="21" t="s">
        <v>447</v>
      </c>
      <c r="E480" s="20">
        <v>5</v>
      </c>
      <c r="F480" s="20"/>
      <c r="G480" s="30">
        <v>4850</v>
      </c>
      <c r="H480" s="92"/>
    </row>
    <row r="481" spans="3:8" ht="12.75">
      <c r="C481" s="6"/>
      <c r="D481" s="21" t="s">
        <v>448</v>
      </c>
      <c r="E481" s="20">
        <v>21</v>
      </c>
      <c r="F481" s="20"/>
      <c r="G481" s="30">
        <v>13950</v>
      </c>
      <c r="H481" s="92"/>
    </row>
    <row r="482" spans="3:8" ht="12.75">
      <c r="C482" s="6"/>
      <c r="D482" s="21" t="s">
        <v>449</v>
      </c>
      <c r="E482" s="20">
        <v>6</v>
      </c>
      <c r="F482" s="20"/>
      <c r="G482" s="30">
        <v>2700</v>
      </c>
      <c r="H482" s="92"/>
    </row>
    <row r="483" spans="3:8" ht="12.75">
      <c r="C483" s="6"/>
      <c r="D483" s="21" t="s">
        <v>450</v>
      </c>
      <c r="E483" s="20">
        <v>5</v>
      </c>
      <c r="F483" s="20"/>
      <c r="G483" s="30">
        <v>4600</v>
      </c>
      <c r="H483" s="92"/>
    </row>
    <row r="484" spans="3:8" ht="12.75">
      <c r="C484" s="6"/>
      <c r="D484" s="21" t="s">
        <v>451</v>
      </c>
      <c r="E484" s="20">
        <v>4</v>
      </c>
      <c r="F484" s="20"/>
      <c r="G484" s="30">
        <v>20000</v>
      </c>
      <c r="H484" s="92"/>
    </row>
    <row r="485" spans="3:8" ht="12.75">
      <c r="C485" s="6"/>
      <c r="D485" s="21" t="s">
        <v>452</v>
      </c>
      <c r="E485" s="20">
        <v>1</v>
      </c>
      <c r="F485" s="20"/>
      <c r="G485" s="30">
        <v>1500</v>
      </c>
      <c r="H485" s="92"/>
    </row>
    <row r="486" spans="3:8" ht="12.75">
      <c r="C486" s="6"/>
      <c r="D486" s="21" t="s">
        <v>453</v>
      </c>
      <c r="E486" s="20">
        <v>2</v>
      </c>
      <c r="F486" s="20"/>
      <c r="G486" s="30">
        <v>1000</v>
      </c>
      <c r="H486" s="92"/>
    </row>
    <row r="487" spans="3:8" ht="12.75">
      <c r="C487" s="6"/>
      <c r="D487" s="21" t="s">
        <v>454</v>
      </c>
      <c r="E487" s="20">
        <v>3</v>
      </c>
      <c r="F487" s="20"/>
      <c r="G487" s="20">
        <v>2100</v>
      </c>
      <c r="H487" s="92"/>
    </row>
    <row r="488" spans="3:8" ht="12.75">
      <c r="C488" s="6"/>
      <c r="D488" s="21" t="s">
        <v>455</v>
      </c>
      <c r="E488" s="20">
        <v>10</v>
      </c>
      <c r="F488" s="20"/>
      <c r="G488" s="30">
        <v>5175</v>
      </c>
      <c r="H488" s="92"/>
    </row>
    <row r="489" spans="3:8" ht="12.75">
      <c r="C489" s="6"/>
      <c r="D489" s="21" t="s">
        <v>456</v>
      </c>
      <c r="E489" s="20">
        <v>1</v>
      </c>
      <c r="F489" s="20"/>
      <c r="G489" s="30">
        <v>250</v>
      </c>
      <c r="H489" s="92"/>
    </row>
    <row r="490" spans="3:8" ht="12.75">
      <c r="C490" s="6"/>
      <c r="D490" s="21" t="s">
        <v>457</v>
      </c>
      <c r="E490" s="20">
        <v>6</v>
      </c>
      <c r="F490" s="20"/>
      <c r="G490" s="30">
        <v>4000</v>
      </c>
      <c r="H490" s="92"/>
    </row>
    <row r="491" spans="3:8" ht="12.75">
      <c r="C491" s="6"/>
      <c r="D491" s="21" t="s">
        <v>458</v>
      </c>
      <c r="E491" s="20">
        <v>1</v>
      </c>
      <c r="F491" s="20"/>
      <c r="G491" s="30">
        <v>290</v>
      </c>
      <c r="H491" s="92"/>
    </row>
    <row r="492" spans="3:8" ht="12.75">
      <c r="C492" s="6"/>
      <c r="D492" s="31" t="s">
        <v>873</v>
      </c>
      <c r="E492" s="162">
        <v>2</v>
      </c>
      <c r="F492" s="162"/>
      <c r="G492" s="162">
        <v>1000</v>
      </c>
      <c r="H492" s="92"/>
    </row>
    <row r="493" spans="3:8" ht="12.75">
      <c r="C493" s="6"/>
      <c r="D493" s="37" t="s">
        <v>459</v>
      </c>
      <c r="E493" s="20">
        <v>1</v>
      </c>
      <c r="F493" s="20"/>
      <c r="G493" s="30">
        <v>500</v>
      </c>
      <c r="H493" s="92"/>
    </row>
    <row r="494" spans="3:8" ht="12.75">
      <c r="C494" s="6"/>
      <c r="D494" s="21" t="s">
        <v>460</v>
      </c>
      <c r="E494" s="20">
        <v>1</v>
      </c>
      <c r="F494" s="20"/>
      <c r="G494" s="30">
        <v>300</v>
      </c>
      <c r="H494" s="92"/>
    </row>
    <row r="495" spans="3:8" ht="12.75">
      <c r="C495" s="6"/>
      <c r="D495" s="26" t="s">
        <v>461</v>
      </c>
      <c r="E495" s="27">
        <v>15</v>
      </c>
      <c r="F495" s="27"/>
      <c r="G495" s="30">
        <v>11000</v>
      </c>
      <c r="H495" s="92"/>
    </row>
    <row r="496" spans="3:7" ht="12.75">
      <c r="C496" s="6"/>
      <c r="D496" s="21" t="s">
        <v>462</v>
      </c>
      <c r="E496" s="20">
        <v>4</v>
      </c>
      <c r="F496" s="20"/>
      <c r="G496" s="30">
        <v>2600</v>
      </c>
    </row>
    <row r="497" spans="3:8" ht="12.75">
      <c r="C497" s="6" t="s">
        <v>463</v>
      </c>
      <c r="D497" s="26"/>
      <c r="E497" s="40"/>
      <c r="F497" s="27">
        <f>SUM(E498:E504)</f>
        <v>12</v>
      </c>
      <c r="G497" s="22"/>
      <c r="H497" s="92">
        <f>SUM(G498:G504)</f>
        <v>13750</v>
      </c>
    </row>
    <row r="498" spans="4:8" ht="12.75">
      <c r="D498" s="21" t="s">
        <v>464</v>
      </c>
      <c r="E498" s="20">
        <v>1</v>
      </c>
      <c r="F498" s="20"/>
      <c r="G498" s="30">
        <v>1000</v>
      </c>
      <c r="H498" s="92"/>
    </row>
    <row r="499" spans="4:8" ht="12.75">
      <c r="D499" s="37" t="s">
        <v>465</v>
      </c>
      <c r="E499" s="20"/>
      <c r="F499" s="20"/>
      <c r="G499" s="30"/>
      <c r="H499" s="92"/>
    </row>
    <row r="500" spans="4:8" ht="12.75">
      <c r="D500" s="37" t="s">
        <v>466</v>
      </c>
      <c r="E500" s="20">
        <v>1</v>
      </c>
      <c r="F500" s="20"/>
      <c r="G500" s="30">
        <v>1000</v>
      </c>
      <c r="H500" s="92"/>
    </row>
    <row r="501" spans="4:8" ht="12.75">
      <c r="D501" s="21" t="s">
        <v>467</v>
      </c>
      <c r="E501" s="20">
        <v>8</v>
      </c>
      <c r="F501" s="20"/>
      <c r="G501" s="30">
        <v>9650</v>
      </c>
      <c r="H501" s="92"/>
    </row>
    <row r="502" spans="4:8" ht="12.75">
      <c r="D502" s="21" t="s">
        <v>468</v>
      </c>
      <c r="E502" s="20">
        <v>1</v>
      </c>
      <c r="F502" s="20"/>
      <c r="G502" s="30">
        <v>600</v>
      </c>
      <c r="H502" s="92"/>
    </row>
    <row r="503" spans="4:8" ht="12.75">
      <c r="D503" s="21" t="s">
        <v>469</v>
      </c>
      <c r="E503" s="20">
        <v>1</v>
      </c>
      <c r="F503" s="20"/>
      <c r="G503" s="30">
        <v>1500</v>
      </c>
      <c r="H503" s="92"/>
    </row>
    <row r="504" spans="4:7" ht="12.75">
      <c r="D504" s="21" t="s">
        <v>470</v>
      </c>
      <c r="E504" s="20">
        <v>0</v>
      </c>
      <c r="F504" s="20"/>
      <c r="G504" s="30">
        <v>0</v>
      </c>
    </row>
    <row r="505" spans="3:8" ht="12.75">
      <c r="C505" s="6" t="s">
        <v>471</v>
      </c>
      <c r="D505" s="21"/>
      <c r="E505" s="25"/>
      <c r="F505" s="20">
        <f>SUM(E506)</f>
        <v>0</v>
      </c>
      <c r="G505" s="25"/>
      <c r="H505" s="92">
        <f>SUM(G506)</f>
        <v>0</v>
      </c>
    </row>
    <row r="506" spans="4:7" ht="12.75">
      <c r="D506" s="37" t="s">
        <v>472</v>
      </c>
      <c r="E506" s="20">
        <v>0</v>
      </c>
      <c r="F506" s="20"/>
      <c r="G506" s="30">
        <v>0</v>
      </c>
    </row>
    <row r="507" spans="5:8" ht="12.75">
      <c r="E507" s="22"/>
      <c r="F507" s="22"/>
      <c r="G507" s="22"/>
      <c r="H507" s="92"/>
    </row>
    <row r="508" spans="2:10" ht="12.75">
      <c r="B508" s="12" t="s">
        <v>473</v>
      </c>
      <c r="C508" s="16"/>
      <c r="D508" s="16"/>
      <c r="E508" s="25"/>
      <c r="F508" s="20">
        <f>SUM(F509:F645)</f>
        <v>795</v>
      </c>
      <c r="G508" s="25"/>
      <c r="H508" s="90"/>
      <c r="I508" s="2">
        <f>SUM(H509:H645)</f>
        <v>1667745</v>
      </c>
      <c r="J508" s="84"/>
    </row>
    <row r="509" spans="1:8" ht="12.75">
      <c r="A509" s="6"/>
      <c r="B509" s="6"/>
      <c r="C509" s="6" t="s">
        <v>474</v>
      </c>
      <c r="E509" s="22"/>
      <c r="F509" s="30">
        <f>SUM(E510:E512)</f>
        <v>28</v>
      </c>
      <c r="G509" s="22"/>
      <c r="H509" s="92">
        <f>SUM(G510:G512)</f>
        <v>95453</v>
      </c>
    </row>
    <row r="510" spans="1:8" ht="12.75">
      <c r="A510" s="6"/>
      <c r="B510" s="6"/>
      <c r="D510" s="21" t="s">
        <v>475</v>
      </c>
      <c r="E510" s="20">
        <v>4</v>
      </c>
      <c r="F510" s="20"/>
      <c r="G510" s="30">
        <v>55460</v>
      </c>
      <c r="H510" s="92"/>
    </row>
    <row r="511" spans="1:8" ht="12.75">
      <c r="A511" s="6"/>
      <c r="B511" s="6"/>
      <c r="D511" s="21" t="s">
        <v>476</v>
      </c>
      <c r="E511" s="20">
        <v>24</v>
      </c>
      <c r="F511" s="20"/>
      <c r="G511" s="30">
        <v>39993</v>
      </c>
      <c r="H511" s="92"/>
    </row>
    <row r="512" spans="1:7" ht="12.75">
      <c r="A512" s="6"/>
      <c r="B512" s="6"/>
      <c r="D512" s="21" t="s">
        <v>477</v>
      </c>
      <c r="E512" s="20"/>
      <c r="F512" s="20"/>
      <c r="G512" s="30"/>
    </row>
    <row r="513" spans="1:8" ht="12.75">
      <c r="A513" s="6"/>
      <c r="B513" s="6"/>
      <c r="C513" s="6" t="s">
        <v>438</v>
      </c>
      <c r="E513" s="22"/>
      <c r="F513" s="30">
        <f>SUM(E514)</f>
        <v>9</v>
      </c>
      <c r="G513" s="22"/>
      <c r="H513" s="30">
        <f>SUM(G514)</f>
        <v>18540</v>
      </c>
    </row>
    <row r="514" spans="1:7" ht="12.75">
      <c r="A514" s="6"/>
      <c r="B514" s="6"/>
      <c r="D514" s="68" t="s">
        <v>12</v>
      </c>
      <c r="E514" s="163">
        <v>9</v>
      </c>
      <c r="F514" s="163"/>
      <c r="G514" s="163">
        <v>18540</v>
      </c>
    </row>
    <row r="515" spans="1:8" ht="12.75">
      <c r="A515" s="6"/>
      <c r="B515" s="6"/>
      <c r="C515" s="6" t="s">
        <v>478</v>
      </c>
      <c r="D515" s="26"/>
      <c r="E515" s="40"/>
      <c r="F515" s="27">
        <f>SUM(E516:E562)</f>
        <v>131</v>
      </c>
      <c r="G515" s="22"/>
      <c r="H515" s="92">
        <f>SUM(G516:G562)</f>
        <v>448765</v>
      </c>
    </row>
    <row r="516" spans="1:8" ht="12.75">
      <c r="A516" s="6"/>
      <c r="B516" s="6"/>
      <c r="C516" s="6"/>
      <c r="D516" s="21" t="s">
        <v>479</v>
      </c>
      <c r="E516" s="20">
        <v>3</v>
      </c>
      <c r="F516" s="20"/>
      <c r="G516" s="30">
        <v>2765</v>
      </c>
      <c r="H516" s="92"/>
    </row>
    <row r="517" spans="1:8" ht="12.75">
      <c r="A517" s="6"/>
      <c r="B517" s="6"/>
      <c r="C517" s="6"/>
      <c r="D517" s="26" t="s">
        <v>480</v>
      </c>
      <c r="E517" s="27">
        <v>1</v>
      </c>
      <c r="F517" s="27"/>
      <c r="G517" s="30">
        <v>2000</v>
      </c>
      <c r="H517" s="92"/>
    </row>
    <row r="518" spans="1:8" ht="12.75">
      <c r="A518" s="6"/>
      <c r="B518" s="6"/>
      <c r="C518" s="6"/>
      <c r="D518" s="21" t="s">
        <v>481</v>
      </c>
      <c r="E518" s="20"/>
      <c r="F518" s="20"/>
      <c r="G518" s="30"/>
      <c r="H518" s="92"/>
    </row>
    <row r="519" spans="1:8" ht="12.75">
      <c r="A519" s="6"/>
      <c r="B519" s="6"/>
      <c r="C519" s="6"/>
      <c r="D519" s="26" t="s">
        <v>482</v>
      </c>
      <c r="E519" s="27">
        <v>7</v>
      </c>
      <c r="F519" s="27"/>
      <c r="G519" s="30">
        <v>26300</v>
      </c>
      <c r="H519" s="92"/>
    </row>
    <row r="520" spans="1:8" ht="12.75">
      <c r="A520" s="6"/>
      <c r="B520" s="6"/>
      <c r="D520" s="21" t="s">
        <v>483</v>
      </c>
      <c r="E520" s="20">
        <v>6</v>
      </c>
      <c r="F520" s="20"/>
      <c r="G520" s="30">
        <v>16200</v>
      </c>
      <c r="H520" s="92"/>
    </row>
    <row r="521" spans="4:8" ht="12.75">
      <c r="D521" s="21" t="s">
        <v>484</v>
      </c>
      <c r="E521" s="20"/>
      <c r="F521" s="20"/>
      <c r="G521" s="30"/>
      <c r="H521" s="92"/>
    </row>
    <row r="522" spans="4:8" ht="12.75">
      <c r="D522" s="21" t="s">
        <v>485</v>
      </c>
      <c r="E522" s="20">
        <v>2</v>
      </c>
      <c r="F522" s="20"/>
      <c r="G522" s="30">
        <v>2800</v>
      </c>
      <c r="H522" s="92"/>
    </row>
    <row r="523" spans="4:8" ht="12.75">
      <c r="D523" s="21" t="s">
        <v>486</v>
      </c>
      <c r="E523" s="20">
        <v>5</v>
      </c>
      <c r="F523" s="20"/>
      <c r="G523" s="30">
        <v>11900</v>
      </c>
      <c r="H523" s="92"/>
    </row>
    <row r="524" spans="4:8" ht="12.75">
      <c r="D524" s="21" t="s">
        <v>487</v>
      </c>
      <c r="E524" s="20"/>
      <c r="F524" s="20"/>
      <c r="G524" s="30"/>
      <c r="H524" s="92"/>
    </row>
    <row r="525" spans="4:8" ht="12.75">
      <c r="D525" s="21" t="s">
        <v>488</v>
      </c>
      <c r="E525" s="20">
        <v>11</v>
      </c>
      <c r="F525" s="20"/>
      <c r="G525" s="30">
        <v>65200</v>
      </c>
      <c r="H525" s="92"/>
    </row>
    <row r="526" spans="3:8" ht="12.75">
      <c r="C526" s="6"/>
      <c r="D526" s="21" t="s">
        <v>489</v>
      </c>
      <c r="E526" s="20">
        <v>1</v>
      </c>
      <c r="F526" s="20"/>
      <c r="G526" s="30">
        <v>4700</v>
      </c>
      <c r="H526" s="92"/>
    </row>
    <row r="527" spans="3:8" ht="12.75">
      <c r="C527" s="6"/>
      <c r="D527" s="26" t="s">
        <v>490</v>
      </c>
      <c r="E527" s="27">
        <v>1</v>
      </c>
      <c r="F527" s="27"/>
      <c r="G527" s="30">
        <v>6000</v>
      </c>
      <c r="H527" s="92"/>
    </row>
    <row r="528" spans="3:8" ht="12.75">
      <c r="C528" s="6"/>
      <c r="D528" s="21" t="s">
        <v>491</v>
      </c>
      <c r="E528" s="20">
        <v>1</v>
      </c>
      <c r="F528" s="20"/>
      <c r="G528" s="30">
        <v>2000</v>
      </c>
      <c r="H528" s="92"/>
    </row>
    <row r="529" spans="3:8" ht="12.75">
      <c r="C529" s="6"/>
      <c r="D529" s="37" t="s">
        <v>492</v>
      </c>
      <c r="E529" s="20"/>
      <c r="F529" s="20"/>
      <c r="G529" s="30"/>
      <c r="H529" s="92"/>
    </row>
    <row r="530" spans="3:8" ht="12.75">
      <c r="C530" s="6"/>
      <c r="D530" s="21" t="s">
        <v>493</v>
      </c>
      <c r="E530" s="20">
        <v>2</v>
      </c>
      <c r="F530" s="20"/>
      <c r="G530" s="30">
        <v>7800</v>
      </c>
      <c r="H530" s="92"/>
    </row>
    <row r="531" spans="3:8" ht="12.75">
      <c r="C531" s="6"/>
      <c r="D531" s="21" t="s">
        <v>494</v>
      </c>
      <c r="E531" s="20">
        <v>1</v>
      </c>
      <c r="F531" s="20"/>
      <c r="G531" s="30">
        <v>4300</v>
      </c>
      <c r="H531" s="92"/>
    </row>
    <row r="532" spans="3:8" ht="12.75">
      <c r="C532" s="6"/>
      <c r="D532" s="21" t="s">
        <v>495</v>
      </c>
      <c r="E532" s="20">
        <v>1</v>
      </c>
      <c r="F532" s="20"/>
      <c r="G532" s="30">
        <v>5100</v>
      </c>
      <c r="H532" s="92"/>
    </row>
    <row r="533" spans="3:8" ht="12.75">
      <c r="C533" s="6"/>
      <c r="D533" s="21" t="s">
        <v>496</v>
      </c>
      <c r="E533" s="20">
        <v>4</v>
      </c>
      <c r="F533" s="20"/>
      <c r="G533" s="30">
        <v>15200</v>
      </c>
      <c r="H533" s="92"/>
    </row>
    <row r="534" spans="4:8" ht="12.75">
      <c r="D534" s="21" t="s">
        <v>497</v>
      </c>
      <c r="E534" s="20">
        <v>2</v>
      </c>
      <c r="F534" s="20"/>
      <c r="G534" s="30">
        <v>3700</v>
      </c>
      <c r="H534" s="92"/>
    </row>
    <row r="535" spans="3:8" ht="12.75">
      <c r="C535" s="6"/>
      <c r="D535" s="21" t="s">
        <v>498</v>
      </c>
      <c r="E535" s="20">
        <v>1</v>
      </c>
      <c r="F535" s="20"/>
      <c r="G535" s="30">
        <v>1500</v>
      </c>
      <c r="H535" s="92"/>
    </row>
    <row r="536" spans="3:8" ht="12.75">
      <c r="C536" s="6"/>
      <c r="D536" s="21" t="s">
        <v>499</v>
      </c>
      <c r="E536" s="20"/>
      <c r="F536" s="20"/>
      <c r="G536" s="30"/>
      <c r="H536" s="92"/>
    </row>
    <row r="537" spans="3:8" ht="12.75">
      <c r="C537" s="6"/>
      <c r="D537" s="21" t="s">
        <v>500</v>
      </c>
      <c r="E537" s="20">
        <v>6</v>
      </c>
      <c r="F537" s="20"/>
      <c r="G537" s="30">
        <v>20900</v>
      </c>
      <c r="H537" s="92"/>
    </row>
    <row r="538" spans="3:8" ht="12.75">
      <c r="C538" s="6"/>
      <c r="D538" s="21" t="s">
        <v>501</v>
      </c>
      <c r="E538" s="20">
        <v>5</v>
      </c>
      <c r="F538" s="20"/>
      <c r="G538" s="30">
        <v>21900</v>
      </c>
      <c r="H538" s="92"/>
    </row>
    <row r="539" spans="3:8" ht="12.75">
      <c r="C539" s="6"/>
      <c r="D539" s="37" t="s">
        <v>502</v>
      </c>
      <c r="E539" s="20"/>
      <c r="F539" s="20"/>
      <c r="G539" s="30"/>
      <c r="H539" s="92"/>
    </row>
    <row r="540" spans="3:8" ht="12.75">
      <c r="C540" s="6"/>
      <c r="D540" s="21" t="s">
        <v>503</v>
      </c>
      <c r="E540" s="20">
        <v>5</v>
      </c>
      <c r="F540" s="20"/>
      <c r="G540" s="30">
        <v>23800</v>
      </c>
      <c r="H540" s="92"/>
    </row>
    <row r="541" spans="3:8" ht="12.75">
      <c r="C541" s="6"/>
      <c r="D541" s="21" t="s">
        <v>504</v>
      </c>
      <c r="E541" s="20">
        <v>3</v>
      </c>
      <c r="F541" s="20"/>
      <c r="G541" s="30">
        <v>11600</v>
      </c>
      <c r="H541" s="92"/>
    </row>
    <row r="542" spans="3:8" ht="12.75">
      <c r="C542" s="6"/>
      <c r="D542" s="21" t="s">
        <v>505</v>
      </c>
      <c r="E542" s="20">
        <v>13</v>
      </c>
      <c r="F542" s="20"/>
      <c r="G542" s="30">
        <v>43150</v>
      </c>
      <c r="H542" s="92"/>
    </row>
    <row r="543" spans="3:8" ht="12.75">
      <c r="C543" s="6"/>
      <c r="D543" s="37" t="s">
        <v>506</v>
      </c>
      <c r="E543" s="20"/>
      <c r="F543" s="20"/>
      <c r="G543" s="30"/>
      <c r="H543" s="92"/>
    </row>
    <row r="544" spans="3:8" ht="12.75">
      <c r="C544" s="6"/>
      <c r="D544" s="21" t="s">
        <v>507</v>
      </c>
      <c r="E544" s="20">
        <v>2</v>
      </c>
      <c r="F544" s="20"/>
      <c r="G544" s="30">
        <v>4250</v>
      </c>
      <c r="H544" s="92"/>
    </row>
    <row r="545" spans="3:8" ht="12.75">
      <c r="C545" s="6"/>
      <c r="D545" s="21" t="s">
        <v>508</v>
      </c>
      <c r="E545" s="20">
        <v>10</v>
      </c>
      <c r="F545" s="20"/>
      <c r="G545" s="30">
        <v>35500</v>
      </c>
      <c r="H545" s="92"/>
    </row>
    <row r="546" spans="3:8" ht="12.75">
      <c r="C546" s="6"/>
      <c r="D546" s="21" t="s">
        <v>509</v>
      </c>
      <c r="E546" s="20"/>
      <c r="F546" s="20"/>
      <c r="G546" s="30"/>
      <c r="H546" s="92"/>
    </row>
    <row r="547" spans="3:8" ht="12.75">
      <c r="C547" s="6"/>
      <c r="D547" s="21" t="s">
        <v>510</v>
      </c>
      <c r="E547" s="20">
        <v>3</v>
      </c>
      <c r="F547" s="20"/>
      <c r="G547" s="30">
        <v>15300</v>
      </c>
      <c r="H547" s="92"/>
    </row>
    <row r="548" spans="3:8" ht="12.75">
      <c r="C548" s="6"/>
      <c r="D548" s="21" t="s">
        <v>511</v>
      </c>
      <c r="E548" s="20">
        <v>1</v>
      </c>
      <c r="F548" s="20"/>
      <c r="G548" s="30">
        <v>3800</v>
      </c>
      <c r="H548" s="92"/>
    </row>
    <row r="549" spans="3:8" ht="12.75">
      <c r="C549" s="6"/>
      <c r="D549" s="21" t="s">
        <v>512</v>
      </c>
      <c r="E549" s="20">
        <v>4</v>
      </c>
      <c r="F549" s="20"/>
      <c r="G549" s="30">
        <v>5000</v>
      </c>
      <c r="H549" s="92"/>
    </row>
    <row r="550" spans="3:8" ht="12.75">
      <c r="C550" s="6"/>
      <c r="D550" s="21" t="s">
        <v>513</v>
      </c>
      <c r="E550" s="20">
        <v>0</v>
      </c>
      <c r="F550" s="20"/>
      <c r="G550" s="30">
        <v>0</v>
      </c>
      <c r="H550" s="92"/>
    </row>
    <row r="551" spans="3:8" ht="12.75">
      <c r="C551" s="6"/>
      <c r="D551" s="21" t="s">
        <v>514</v>
      </c>
      <c r="E551" s="20">
        <v>2</v>
      </c>
      <c r="F551" s="20"/>
      <c r="G551" s="30">
        <v>10200</v>
      </c>
      <c r="H551" s="92"/>
    </row>
    <row r="552" spans="3:8" ht="12.75">
      <c r="C552" s="6"/>
      <c r="D552" s="21" t="s">
        <v>515</v>
      </c>
      <c r="E552" s="20">
        <v>2</v>
      </c>
      <c r="F552" s="20"/>
      <c r="G552" s="30">
        <v>4600</v>
      </c>
      <c r="H552" s="92"/>
    </row>
    <row r="553" spans="3:8" ht="12.75">
      <c r="C553" s="6"/>
      <c r="D553" s="21" t="s">
        <v>516</v>
      </c>
      <c r="E553" s="20">
        <v>4</v>
      </c>
      <c r="F553" s="20"/>
      <c r="G553" s="30">
        <v>17900</v>
      </c>
      <c r="H553" s="92"/>
    </row>
    <row r="554" spans="3:8" ht="12.75">
      <c r="C554" s="6"/>
      <c r="D554" s="21" t="s">
        <v>517</v>
      </c>
      <c r="E554" s="20">
        <v>1</v>
      </c>
      <c r="F554" s="20"/>
      <c r="G554" s="30">
        <v>3900</v>
      </c>
      <c r="H554" s="92"/>
    </row>
    <row r="555" spans="3:8" ht="12.75">
      <c r="C555" s="6"/>
      <c r="D555" s="21" t="s">
        <v>518</v>
      </c>
      <c r="E555" s="20">
        <v>9</v>
      </c>
      <c r="F555" s="20"/>
      <c r="G555" s="30">
        <v>25700</v>
      </c>
      <c r="H555" s="92"/>
    </row>
    <row r="556" spans="3:8" ht="12.75">
      <c r="C556" s="6"/>
      <c r="D556" s="21" t="s">
        <v>519</v>
      </c>
      <c r="E556" s="20">
        <v>1</v>
      </c>
      <c r="F556" s="20"/>
      <c r="G556" s="30">
        <v>1500</v>
      </c>
      <c r="H556" s="92"/>
    </row>
    <row r="557" spans="3:8" ht="12.75">
      <c r="C557" s="6"/>
      <c r="D557" s="37" t="s">
        <v>520</v>
      </c>
      <c r="E557" s="20"/>
      <c r="F557" s="20"/>
      <c r="G557" s="30"/>
      <c r="H557" s="92"/>
    </row>
    <row r="558" spans="3:8" ht="12.75">
      <c r="C558" s="6"/>
      <c r="D558" s="21" t="s">
        <v>521</v>
      </c>
      <c r="E558" s="20">
        <v>2</v>
      </c>
      <c r="F558" s="20"/>
      <c r="G558" s="30">
        <v>2900</v>
      </c>
      <c r="H558" s="92"/>
    </row>
    <row r="559" spans="3:8" ht="12.75">
      <c r="C559" s="6"/>
      <c r="D559" s="26" t="s">
        <v>522</v>
      </c>
      <c r="E559" s="27">
        <v>3</v>
      </c>
      <c r="F559" s="27"/>
      <c r="G559" s="30">
        <v>4200</v>
      </c>
      <c r="H559" s="92"/>
    </row>
    <row r="560" spans="3:8" ht="12.75">
      <c r="C560" s="6"/>
      <c r="D560" s="21" t="s">
        <v>523</v>
      </c>
      <c r="E560" s="20">
        <v>3</v>
      </c>
      <c r="F560" s="20"/>
      <c r="G560" s="30">
        <v>3000</v>
      </c>
      <c r="H560" s="92"/>
    </row>
    <row r="561" spans="3:8" ht="12.75">
      <c r="C561" s="6"/>
      <c r="D561" s="21" t="s">
        <v>524</v>
      </c>
      <c r="E561" s="20">
        <v>2</v>
      </c>
      <c r="F561" s="20"/>
      <c r="G561" s="30">
        <v>10000</v>
      </c>
      <c r="H561" s="92"/>
    </row>
    <row r="562" spans="3:8" ht="12.75">
      <c r="C562" s="6"/>
      <c r="D562" s="31" t="s">
        <v>874</v>
      </c>
      <c r="E562" s="162">
        <v>1</v>
      </c>
      <c r="F562" s="162"/>
      <c r="G562" s="162">
        <v>2200</v>
      </c>
      <c r="H562" s="92"/>
    </row>
    <row r="563" spans="3:8" ht="12.75">
      <c r="C563" s="6" t="s">
        <v>525</v>
      </c>
      <c r="D563" s="26"/>
      <c r="E563" s="27"/>
      <c r="F563" s="27">
        <f>SUM(E564:E624)</f>
        <v>486</v>
      </c>
      <c r="G563" s="30"/>
      <c r="H563" s="92">
        <f>SUM(G564:G624)</f>
        <v>890675</v>
      </c>
    </row>
    <row r="564" spans="3:8" ht="12.75">
      <c r="C564" s="6"/>
      <c r="D564" s="21" t="s">
        <v>526</v>
      </c>
      <c r="E564" s="20">
        <v>1</v>
      </c>
      <c r="F564" s="20"/>
      <c r="G564" s="30">
        <v>1500</v>
      </c>
      <c r="H564" s="92"/>
    </row>
    <row r="565" spans="4:8" ht="12.75">
      <c r="D565" s="21" t="s">
        <v>527</v>
      </c>
      <c r="E565" s="20">
        <v>0</v>
      </c>
      <c r="F565" s="20"/>
      <c r="G565" s="30">
        <v>0</v>
      </c>
      <c r="H565" s="92"/>
    </row>
    <row r="566" spans="4:8" ht="12.75">
      <c r="D566" s="21" t="s">
        <v>528</v>
      </c>
      <c r="E566" s="20">
        <v>0</v>
      </c>
      <c r="F566" s="20"/>
      <c r="G566" s="30">
        <v>0</v>
      </c>
      <c r="H566" s="92"/>
    </row>
    <row r="567" spans="4:8" ht="12.75">
      <c r="D567" s="21" t="s">
        <v>529</v>
      </c>
      <c r="E567" s="20">
        <v>11</v>
      </c>
      <c r="F567" s="20"/>
      <c r="G567" s="30">
        <v>13807</v>
      </c>
      <c r="H567" s="92"/>
    </row>
    <row r="568" spans="4:8" ht="12.75">
      <c r="D568" s="21" t="s">
        <v>530</v>
      </c>
      <c r="E568" s="20">
        <v>2</v>
      </c>
      <c r="F568" s="20"/>
      <c r="G568" s="30">
        <v>3000</v>
      </c>
      <c r="H568" s="92"/>
    </row>
    <row r="569" spans="4:8" ht="12.75">
      <c r="D569" s="21" t="s">
        <v>531</v>
      </c>
      <c r="E569" s="20">
        <v>15</v>
      </c>
      <c r="F569" s="20"/>
      <c r="G569" s="30">
        <v>21164</v>
      </c>
      <c r="H569" s="92"/>
    </row>
    <row r="570" spans="4:8" ht="12.75">
      <c r="D570" s="21" t="s">
        <v>532</v>
      </c>
      <c r="E570" s="20">
        <v>0</v>
      </c>
      <c r="F570" s="20"/>
      <c r="G570" s="30">
        <v>0</v>
      </c>
      <c r="H570" s="92"/>
    </row>
    <row r="571" spans="4:8" ht="12.75">
      <c r="D571" s="26" t="s">
        <v>533</v>
      </c>
      <c r="E571" s="27">
        <v>45</v>
      </c>
      <c r="F571" s="27"/>
      <c r="G571" s="30">
        <v>68423</v>
      </c>
      <c r="H571" s="92"/>
    </row>
    <row r="572" spans="4:8" ht="12.75">
      <c r="D572" s="21" t="s">
        <v>534</v>
      </c>
      <c r="E572" s="20">
        <v>0</v>
      </c>
      <c r="F572" s="20"/>
      <c r="G572" s="30">
        <v>0</v>
      </c>
      <c r="H572" s="92"/>
    </row>
    <row r="573" spans="4:8" ht="12.75">
      <c r="D573" s="21" t="s">
        <v>535</v>
      </c>
      <c r="E573" s="20"/>
      <c r="F573" s="20"/>
      <c r="G573" s="30"/>
      <c r="H573" s="92"/>
    </row>
    <row r="574" spans="4:8" ht="12.75">
      <c r="D574" s="21" t="s">
        <v>536</v>
      </c>
      <c r="E574" s="20">
        <v>1</v>
      </c>
      <c r="F574" s="20"/>
      <c r="G574" s="30">
        <v>1500</v>
      </c>
      <c r="H574" s="92"/>
    </row>
    <row r="575" spans="4:8" ht="12.75">
      <c r="D575" s="37" t="s">
        <v>537</v>
      </c>
      <c r="E575" s="20"/>
      <c r="F575" s="20"/>
      <c r="G575" s="30"/>
      <c r="H575" s="92"/>
    </row>
    <row r="576" spans="4:8" ht="12.75">
      <c r="D576" s="21" t="s">
        <v>538</v>
      </c>
      <c r="E576" s="20">
        <v>6</v>
      </c>
      <c r="F576" s="20"/>
      <c r="G576" s="30">
        <v>9538</v>
      </c>
      <c r="H576" s="92"/>
    </row>
    <row r="577" spans="4:8" ht="12.75">
      <c r="D577" s="21" t="s">
        <v>539</v>
      </c>
      <c r="E577" s="20">
        <v>0</v>
      </c>
      <c r="F577" s="20"/>
      <c r="G577" s="30">
        <v>0</v>
      </c>
      <c r="H577" s="92"/>
    </row>
    <row r="578" spans="4:8" ht="12.75">
      <c r="D578" s="21" t="s">
        <v>540</v>
      </c>
      <c r="E578" s="20">
        <v>2</v>
      </c>
      <c r="F578" s="20"/>
      <c r="G578" s="30">
        <v>3000</v>
      </c>
      <c r="H578" s="92"/>
    </row>
    <row r="579" spans="4:8" ht="12.75">
      <c r="D579" s="21" t="s">
        <v>541</v>
      </c>
      <c r="E579" s="20">
        <v>0</v>
      </c>
      <c r="F579" s="20"/>
      <c r="G579" s="30">
        <v>0</v>
      </c>
      <c r="H579" s="92"/>
    </row>
    <row r="580" spans="4:8" ht="12.75">
      <c r="D580" s="21" t="s">
        <v>542</v>
      </c>
      <c r="E580" s="20">
        <v>3</v>
      </c>
      <c r="F580" s="20"/>
      <c r="G580" s="30">
        <v>3869</v>
      </c>
      <c r="H580" s="92"/>
    </row>
    <row r="581" spans="4:8" ht="12.75">
      <c r="D581" s="21" t="s">
        <v>543</v>
      </c>
      <c r="E581" s="20">
        <v>55</v>
      </c>
      <c r="F581" s="20"/>
      <c r="G581" s="30">
        <v>85830</v>
      </c>
      <c r="H581" s="92"/>
    </row>
    <row r="582" spans="4:8" ht="12.75">
      <c r="D582" s="21" t="s">
        <v>544</v>
      </c>
      <c r="E582" s="20">
        <v>4</v>
      </c>
      <c r="F582" s="20"/>
      <c r="G582" s="30">
        <v>40000</v>
      </c>
      <c r="H582" s="92"/>
    </row>
    <row r="583" spans="4:8" ht="12.75">
      <c r="D583" s="21" t="s">
        <v>545</v>
      </c>
      <c r="E583" s="20">
        <v>2</v>
      </c>
      <c r="F583" s="20"/>
      <c r="G583" s="30">
        <v>673</v>
      </c>
      <c r="H583" s="92"/>
    </row>
    <row r="584" spans="4:8" ht="12.75">
      <c r="D584" s="21" t="s">
        <v>546</v>
      </c>
      <c r="E584" s="20">
        <v>0</v>
      </c>
      <c r="F584" s="20"/>
      <c r="G584" s="30">
        <v>0</v>
      </c>
      <c r="H584" s="92"/>
    </row>
    <row r="585" spans="4:8" ht="12.75">
      <c r="D585" s="21" t="s">
        <v>547</v>
      </c>
      <c r="E585" s="20">
        <v>1</v>
      </c>
      <c r="F585" s="20"/>
      <c r="G585" s="30">
        <v>1500</v>
      </c>
      <c r="H585" s="92"/>
    </row>
    <row r="586" spans="4:8" ht="12.75">
      <c r="D586" s="21" t="s">
        <v>548</v>
      </c>
      <c r="E586" s="20">
        <v>3</v>
      </c>
      <c r="F586" s="20"/>
      <c r="G586" s="30">
        <v>6463</v>
      </c>
      <c r="H586" s="92"/>
    </row>
    <row r="587" spans="4:8" ht="12.75">
      <c r="D587" s="21" t="s">
        <v>549</v>
      </c>
      <c r="E587" s="20">
        <v>2</v>
      </c>
      <c r="F587" s="20"/>
      <c r="G587" s="30">
        <v>3000</v>
      </c>
      <c r="H587" s="92"/>
    </row>
    <row r="588" spans="4:8" ht="12.75">
      <c r="D588" s="21" t="s">
        <v>550</v>
      </c>
      <c r="E588" s="20">
        <v>15</v>
      </c>
      <c r="F588" s="20"/>
      <c r="G588" s="30">
        <v>24866</v>
      </c>
      <c r="H588" s="92"/>
    </row>
    <row r="589" spans="4:8" ht="12.75">
      <c r="D589" s="21" t="s">
        <v>551</v>
      </c>
      <c r="E589" s="20">
        <v>1</v>
      </c>
      <c r="F589" s="20"/>
      <c r="G589" s="30">
        <v>1384</v>
      </c>
      <c r="H589" s="92"/>
    </row>
    <row r="590" spans="4:8" ht="12.75">
      <c r="D590" s="21" t="s">
        <v>552</v>
      </c>
      <c r="E590" s="20">
        <v>40</v>
      </c>
      <c r="F590" s="20"/>
      <c r="G590" s="30">
        <v>60366</v>
      </c>
      <c r="H590" s="92"/>
    </row>
    <row r="591" spans="4:8" ht="12.75">
      <c r="D591" s="21" t="s">
        <v>553</v>
      </c>
      <c r="E591" s="20">
        <v>9</v>
      </c>
      <c r="F591" s="20"/>
      <c r="G591" s="30">
        <v>14268</v>
      </c>
      <c r="H591" s="92"/>
    </row>
    <row r="592" spans="4:8" ht="12.75">
      <c r="D592" s="21" t="s">
        <v>554</v>
      </c>
      <c r="E592" s="20">
        <v>5</v>
      </c>
      <c r="F592" s="20"/>
      <c r="G592" s="30">
        <v>7500</v>
      </c>
      <c r="H592" s="92"/>
    </row>
    <row r="593" spans="4:8" ht="12.75">
      <c r="D593" s="21" t="s">
        <v>555</v>
      </c>
      <c r="E593" s="20">
        <v>2</v>
      </c>
      <c r="F593" s="20"/>
      <c r="G593" s="30">
        <v>3000</v>
      </c>
      <c r="H593" s="92"/>
    </row>
    <row r="594" spans="4:8" ht="12.75">
      <c r="D594" s="21" t="s">
        <v>556</v>
      </c>
      <c r="E594" s="20">
        <v>5</v>
      </c>
      <c r="F594" s="20"/>
      <c r="G594" s="30">
        <v>13750</v>
      </c>
      <c r="H594" s="92"/>
    </row>
    <row r="595" spans="4:8" ht="12.75">
      <c r="D595" s="21" t="s">
        <v>557</v>
      </c>
      <c r="E595" s="20">
        <v>1</v>
      </c>
      <c r="F595" s="20"/>
      <c r="G595" s="30">
        <v>2100</v>
      </c>
      <c r="H595" s="92"/>
    </row>
    <row r="596" spans="4:8" ht="12.75">
      <c r="D596" s="21" t="s">
        <v>558</v>
      </c>
      <c r="E596" s="20">
        <v>0</v>
      </c>
      <c r="F596" s="20"/>
      <c r="G596" s="30">
        <v>0</v>
      </c>
      <c r="H596" s="92"/>
    </row>
    <row r="597" spans="4:8" ht="12.75">
      <c r="D597" s="21" t="s">
        <v>559</v>
      </c>
      <c r="E597" s="20">
        <v>1</v>
      </c>
      <c r="F597" s="20"/>
      <c r="G597" s="30">
        <v>1317</v>
      </c>
      <c r="H597" s="92"/>
    </row>
    <row r="598" spans="4:8" ht="12.75">
      <c r="D598" s="21" t="s">
        <v>560</v>
      </c>
      <c r="E598" s="20">
        <v>1</v>
      </c>
      <c r="F598" s="20"/>
      <c r="G598" s="30">
        <v>116</v>
      </c>
      <c r="H598" s="92"/>
    </row>
    <row r="599" spans="4:8" ht="12.75">
      <c r="D599" s="21" t="s">
        <v>561</v>
      </c>
      <c r="E599" s="20">
        <v>33</v>
      </c>
      <c r="F599" s="20"/>
      <c r="G599" s="30">
        <v>107100</v>
      </c>
      <c r="H599" s="92"/>
    </row>
    <row r="600" spans="4:8" ht="12.75">
      <c r="D600" s="21" t="s">
        <v>562</v>
      </c>
      <c r="E600" s="20">
        <v>6</v>
      </c>
      <c r="F600" s="20"/>
      <c r="G600" s="30">
        <v>13119</v>
      </c>
      <c r="H600" s="92"/>
    </row>
    <row r="601" spans="4:8" ht="12.75">
      <c r="D601" s="21" t="s">
        <v>563</v>
      </c>
      <c r="E601" s="20">
        <v>7</v>
      </c>
      <c r="F601" s="20"/>
      <c r="G601" s="30">
        <v>37100</v>
      </c>
      <c r="H601" s="92"/>
    </row>
    <row r="602" spans="4:8" ht="12.75">
      <c r="D602" s="37" t="s">
        <v>564</v>
      </c>
      <c r="E602" s="20"/>
      <c r="F602" s="20"/>
      <c r="G602" s="30"/>
      <c r="H602" s="92"/>
    </row>
    <row r="603" spans="4:8" ht="12.75">
      <c r="D603" s="21" t="s">
        <v>565</v>
      </c>
      <c r="E603" s="20"/>
      <c r="F603" s="20"/>
      <c r="G603" s="30"/>
      <c r="H603" s="92"/>
    </row>
    <row r="604" spans="4:8" ht="12.75">
      <c r="D604" s="21" t="s">
        <v>566</v>
      </c>
      <c r="E604" s="20">
        <v>0</v>
      </c>
      <c r="F604" s="20"/>
      <c r="G604" s="30">
        <v>0</v>
      </c>
      <c r="H604" s="92"/>
    </row>
    <row r="605" spans="4:8" ht="12.75">
      <c r="D605" s="37" t="s">
        <v>567</v>
      </c>
      <c r="E605" s="20"/>
      <c r="F605" s="20"/>
      <c r="G605" s="30"/>
      <c r="H605" s="92"/>
    </row>
    <row r="606" spans="4:8" ht="12.75">
      <c r="D606" s="37" t="s">
        <v>568</v>
      </c>
      <c r="E606" s="20"/>
      <c r="F606" s="20"/>
      <c r="G606" s="30"/>
      <c r="H606" s="92"/>
    </row>
    <row r="607" spans="4:8" ht="12.75">
      <c r="D607" s="21" t="s">
        <v>569</v>
      </c>
      <c r="E607" s="20">
        <v>1</v>
      </c>
      <c r="F607" s="20"/>
      <c r="G607" s="30">
        <v>1500</v>
      </c>
      <c r="H607" s="92"/>
    </row>
    <row r="608" spans="4:8" ht="12.75">
      <c r="D608" s="21" t="s">
        <v>570</v>
      </c>
      <c r="E608" s="20">
        <v>0</v>
      </c>
      <c r="F608" s="20"/>
      <c r="G608" s="30">
        <v>0</v>
      </c>
      <c r="H608" s="92"/>
    </row>
    <row r="609" spans="4:8" ht="12.75">
      <c r="D609" s="21" t="s">
        <v>571</v>
      </c>
      <c r="E609" s="20"/>
      <c r="F609" s="20"/>
      <c r="G609" s="30"/>
      <c r="H609" s="92"/>
    </row>
    <row r="610" spans="4:8" ht="12.75">
      <c r="D610" s="37" t="s">
        <v>572</v>
      </c>
      <c r="E610" s="20">
        <v>0</v>
      </c>
      <c r="F610" s="20"/>
      <c r="G610" s="30">
        <v>0</v>
      </c>
      <c r="H610" s="92"/>
    </row>
    <row r="611" spans="4:8" ht="12.75">
      <c r="D611" s="21" t="s">
        <v>573</v>
      </c>
      <c r="E611" s="20">
        <v>115</v>
      </c>
      <c r="F611" s="20"/>
      <c r="G611" s="30">
        <v>199500</v>
      </c>
      <c r="H611" s="92"/>
    </row>
    <row r="612" spans="4:8" ht="12.75">
      <c r="D612" s="21" t="s">
        <v>574</v>
      </c>
      <c r="E612" s="20">
        <v>2</v>
      </c>
      <c r="F612" s="20"/>
      <c r="G612" s="30">
        <v>3260</v>
      </c>
      <c r="H612" s="92"/>
    </row>
    <row r="613" spans="4:8" ht="12.75">
      <c r="D613" s="21" t="s">
        <v>575</v>
      </c>
      <c r="E613" s="20">
        <v>1</v>
      </c>
      <c r="F613" s="20"/>
      <c r="G613" s="30">
        <v>250</v>
      </c>
      <c r="H613" s="92"/>
    </row>
    <row r="614" spans="4:8" ht="12.75">
      <c r="D614" s="21" t="s">
        <v>576</v>
      </c>
      <c r="E614" s="20">
        <v>1</v>
      </c>
      <c r="F614" s="20"/>
      <c r="G614" s="30">
        <v>384</v>
      </c>
      <c r="H614" s="92"/>
    </row>
    <row r="615" spans="4:8" ht="12.75">
      <c r="D615" s="21" t="s">
        <v>577</v>
      </c>
      <c r="E615" s="20">
        <v>16</v>
      </c>
      <c r="F615" s="20"/>
      <c r="G615" s="30">
        <v>26486</v>
      </c>
      <c r="H615" s="92"/>
    </row>
    <row r="616" spans="3:8" ht="12.75">
      <c r="C616" s="18"/>
      <c r="D616" s="21" t="s">
        <v>578</v>
      </c>
      <c r="E616" s="20">
        <v>1</v>
      </c>
      <c r="F616" s="20"/>
      <c r="G616" s="30">
        <v>1029</v>
      </c>
      <c r="H616" s="92"/>
    </row>
    <row r="617" spans="4:8" ht="12.75">
      <c r="D617" s="21" t="s">
        <v>579</v>
      </c>
      <c r="E617" s="20">
        <v>1</v>
      </c>
      <c r="F617" s="20"/>
      <c r="G617" s="30">
        <v>2461</v>
      </c>
      <c r="H617" s="92"/>
    </row>
    <row r="618" spans="4:8" ht="12.75">
      <c r="D618" s="37" t="s">
        <v>580</v>
      </c>
      <c r="E618" s="20"/>
      <c r="F618" s="20"/>
      <c r="G618" s="30"/>
      <c r="H618" s="92"/>
    </row>
    <row r="619" spans="4:8" ht="12.75">
      <c r="D619" s="21" t="s">
        <v>581</v>
      </c>
      <c r="E619" s="20">
        <v>1</v>
      </c>
      <c r="F619" s="20"/>
      <c r="G619" s="30">
        <v>2500</v>
      </c>
      <c r="H619" s="92"/>
    </row>
    <row r="620" spans="4:8" ht="12.75">
      <c r="D620" s="21" t="s">
        <v>582</v>
      </c>
      <c r="E620" s="20">
        <v>3</v>
      </c>
      <c r="F620" s="20"/>
      <c r="G620" s="30">
        <v>7500</v>
      </c>
      <c r="H620" s="92"/>
    </row>
    <row r="621" spans="4:8" ht="12.75">
      <c r="D621" s="21" t="s">
        <v>583</v>
      </c>
      <c r="E621" s="20">
        <v>29</v>
      </c>
      <c r="F621" s="20"/>
      <c r="G621" s="30">
        <v>43000</v>
      </c>
      <c r="H621" s="92"/>
    </row>
    <row r="622" spans="4:8" ht="12.75">
      <c r="D622" s="21" t="s">
        <v>584</v>
      </c>
      <c r="E622" s="20">
        <v>34</v>
      </c>
      <c r="F622" s="20"/>
      <c r="G622" s="30">
        <v>50552</v>
      </c>
      <c r="H622" s="92"/>
    </row>
    <row r="623" spans="4:8" ht="12.75">
      <c r="D623" s="21" t="s">
        <v>585</v>
      </c>
      <c r="E623" s="20">
        <v>2</v>
      </c>
      <c r="F623" s="20"/>
      <c r="G623" s="30">
        <v>3000</v>
      </c>
      <c r="H623" s="92"/>
    </row>
    <row r="624" spans="3:7" ht="12.75">
      <c r="C624" s="18"/>
      <c r="D624" s="37" t="s">
        <v>586</v>
      </c>
      <c r="E624" s="20">
        <v>0</v>
      </c>
      <c r="F624" s="20"/>
      <c r="G624" s="30">
        <v>0</v>
      </c>
    </row>
    <row r="625" spans="3:8" ht="12.75">
      <c r="C625" s="6" t="s">
        <v>587</v>
      </c>
      <c r="D625" s="21"/>
      <c r="E625" s="20"/>
      <c r="F625" s="20">
        <f>SUM(E626:E629)</f>
        <v>35</v>
      </c>
      <c r="G625" s="20"/>
      <c r="H625" s="92">
        <f>SUM(G626:G629)</f>
        <v>29522</v>
      </c>
    </row>
    <row r="626" spans="4:8" ht="12.75">
      <c r="D626" s="21" t="s">
        <v>588</v>
      </c>
      <c r="E626" s="20">
        <v>13</v>
      </c>
      <c r="F626" s="20"/>
      <c r="G626" s="30">
        <v>4922</v>
      </c>
      <c r="H626" s="92"/>
    </row>
    <row r="627" spans="4:8" ht="12.75">
      <c r="D627" s="26" t="s">
        <v>589</v>
      </c>
      <c r="E627" s="27">
        <v>20</v>
      </c>
      <c r="F627" s="27"/>
      <c r="G627" s="30">
        <v>19500</v>
      </c>
      <c r="H627" s="92"/>
    </row>
    <row r="628" spans="4:8" ht="12.75">
      <c r="D628" s="26" t="s">
        <v>590</v>
      </c>
      <c r="E628" s="27">
        <v>1</v>
      </c>
      <c r="F628" s="27"/>
      <c r="G628" s="30">
        <v>2500</v>
      </c>
      <c r="H628" s="92"/>
    </row>
    <row r="629" spans="4:7" ht="12.75">
      <c r="D629" s="164" t="s">
        <v>7</v>
      </c>
      <c r="E629" s="165">
        <v>1</v>
      </c>
      <c r="F629" s="165"/>
      <c r="G629" s="165">
        <v>2600</v>
      </c>
    </row>
    <row r="630" spans="3:8" ht="12.75">
      <c r="C630" s="6" t="s">
        <v>591</v>
      </c>
      <c r="D630" s="21"/>
      <c r="E630" s="20"/>
      <c r="F630" s="20">
        <f>SUM(E631)</f>
        <v>0</v>
      </c>
      <c r="G630" s="20"/>
      <c r="H630" s="92">
        <f>SUM(G631)</f>
        <v>0</v>
      </c>
    </row>
    <row r="631" spans="3:7" ht="12.75">
      <c r="C631" s="6"/>
      <c r="D631" s="21" t="s">
        <v>592</v>
      </c>
      <c r="E631" s="20"/>
      <c r="F631" s="20"/>
      <c r="G631" s="30"/>
    </row>
    <row r="632" spans="3:8" ht="12.75">
      <c r="C632" s="6" t="s">
        <v>593</v>
      </c>
      <c r="D632" s="21"/>
      <c r="E632" s="20"/>
      <c r="F632" s="20">
        <f>SUM(E633)</f>
        <v>0</v>
      </c>
      <c r="G632" s="20"/>
      <c r="H632" s="92">
        <f>SUM(G633)</f>
        <v>0</v>
      </c>
    </row>
    <row r="633" spans="3:7" ht="12.75">
      <c r="C633" s="6"/>
      <c r="D633" s="37" t="s">
        <v>594</v>
      </c>
      <c r="E633" s="20"/>
      <c r="F633" s="20"/>
      <c r="G633" s="30"/>
    </row>
    <row r="634" spans="3:8" ht="12.75">
      <c r="C634" s="6" t="s">
        <v>595</v>
      </c>
      <c r="D634" s="21"/>
      <c r="E634" s="20"/>
      <c r="F634" s="20">
        <f>SUM(E635:E636)</f>
        <v>104</v>
      </c>
      <c r="G634" s="20"/>
      <c r="H634" s="92">
        <f>SUM(G635:G636)</f>
        <v>181890</v>
      </c>
    </row>
    <row r="635" spans="3:8" ht="12.75">
      <c r="C635" s="6"/>
      <c r="D635" s="21" t="s">
        <v>596</v>
      </c>
      <c r="E635" s="20">
        <v>1</v>
      </c>
      <c r="F635" s="20"/>
      <c r="G635" s="30">
        <v>440</v>
      </c>
      <c r="H635" s="92"/>
    </row>
    <row r="636" spans="3:7" ht="12.75">
      <c r="C636" s="6"/>
      <c r="D636" s="21" t="s">
        <v>597</v>
      </c>
      <c r="E636" s="20">
        <v>103</v>
      </c>
      <c r="F636" s="20"/>
      <c r="G636" s="30">
        <v>181450</v>
      </c>
    </row>
    <row r="637" spans="3:8" ht="12.75">
      <c r="C637" s="6" t="s">
        <v>598</v>
      </c>
      <c r="D637" s="21"/>
      <c r="E637" s="20"/>
      <c r="F637" s="20">
        <f>SUM(E638)</f>
        <v>1</v>
      </c>
      <c r="G637" s="20"/>
      <c r="H637" s="92">
        <f>SUM(G638)</f>
        <v>2400</v>
      </c>
    </row>
    <row r="638" spans="3:7" ht="12.75">
      <c r="C638" s="6"/>
      <c r="D638" s="21" t="s">
        <v>599</v>
      </c>
      <c r="E638" s="20">
        <v>1</v>
      </c>
      <c r="F638" s="20"/>
      <c r="G638" s="30">
        <v>2400</v>
      </c>
    </row>
    <row r="639" spans="3:8" ht="12.75">
      <c r="C639" s="6" t="s">
        <v>600</v>
      </c>
      <c r="D639" s="21"/>
      <c r="E639" s="20"/>
      <c r="F639" s="20">
        <f>SUM(E640)</f>
        <v>0</v>
      </c>
      <c r="G639" s="20"/>
      <c r="H639" s="92">
        <f>SUM(G640)</f>
        <v>0</v>
      </c>
    </row>
    <row r="640" spans="3:7" ht="12.75">
      <c r="C640" s="6"/>
      <c r="D640" s="21" t="s">
        <v>601</v>
      </c>
      <c r="E640" s="20">
        <v>0</v>
      </c>
      <c r="F640" s="20"/>
      <c r="G640" s="30">
        <v>0</v>
      </c>
    </row>
    <row r="641" spans="3:8" ht="12.75">
      <c r="C641" s="6" t="s">
        <v>602</v>
      </c>
      <c r="D641" s="21"/>
      <c r="E641" s="25"/>
      <c r="F641" s="20">
        <f>SUM(E642:E643)</f>
        <v>1</v>
      </c>
      <c r="G641" s="25"/>
      <c r="H641" s="92">
        <f>SUM(G642:G643)</f>
        <v>500</v>
      </c>
    </row>
    <row r="642" spans="3:7" ht="12.75">
      <c r="C642" s="6"/>
      <c r="D642" s="21" t="s">
        <v>603</v>
      </c>
      <c r="E642" s="20"/>
      <c r="F642" s="20"/>
      <c r="G642" s="30"/>
    </row>
    <row r="643" spans="3:7" ht="12.75">
      <c r="C643" s="6"/>
      <c r="D643" s="21" t="s">
        <v>839</v>
      </c>
      <c r="E643" s="20">
        <v>1</v>
      </c>
      <c r="F643" s="20"/>
      <c r="G643" s="30">
        <v>500</v>
      </c>
    </row>
    <row r="644" spans="3:8" ht="12.75">
      <c r="C644" s="6" t="s">
        <v>604</v>
      </c>
      <c r="D644" s="21"/>
      <c r="E644" s="25"/>
      <c r="F644" s="20">
        <f>SUM(E645)</f>
        <v>0</v>
      </c>
      <c r="G644" s="25"/>
      <c r="H644" s="92">
        <f>SUM(G645)</f>
        <v>0</v>
      </c>
    </row>
    <row r="645" spans="3:7" ht="12.75">
      <c r="C645" s="6"/>
      <c r="D645" s="37" t="s">
        <v>605</v>
      </c>
      <c r="E645" s="20"/>
      <c r="F645" s="20"/>
      <c r="G645" s="30"/>
    </row>
    <row r="646" spans="3:8" ht="12.75">
      <c r="C646" s="6"/>
      <c r="D646" s="16"/>
      <c r="E646" s="25"/>
      <c r="F646" s="25"/>
      <c r="G646" s="25"/>
      <c r="H646" s="15"/>
    </row>
    <row r="647" spans="2:9" ht="12.75">
      <c r="B647" s="12" t="s">
        <v>606</v>
      </c>
      <c r="C647" s="12"/>
      <c r="D647" s="16"/>
      <c r="E647" s="25"/>
      <c r="F647" s="20">
        <f>SUM(E649:E652)</f>
        <v>617</v>
      </c>
      <c r="G647" s="25"/>
      <c r="H647" s="15"/>
      <c r="I647" s="2">
        <f>SUM(H649:H652)</f>
        <v>5361239</v>
      </c>
    </row>
    <row r="648" spans="1:8" ht="12.75">
      <c r="A648" s="6"/>
      <c r="B648" s="6"/>
      <c r="C648" t="s">
        <v>607</v>
      </c>
      <c r="D648" s="16"/>
      <c r="E648" s="25"/>
      <c r="F648" s="25"/>
      <c r="G648" s="25"/>
      <c r="H648" s="15"/>
    </row>
    <row r="649" spans="3:8" ht="12.75">
      <c r="C649" s="6" t="s">
        <v>608</v>
      </c>
      <c r="D649" s="16"/>
      <c r="E649" s="20">
        <v>244</v>
      </c>
      <c r="F649" s="20"/>
      <c r="G649" s="20">
        <v>2690839</v>
      </c>
      <c r="H649" s="92">
        <f>SUM(G649)</f>
        <v>2690839</v>
      </c>
    </row>
    <row r="650" spans="3:8" ht="12.75">
      <c r="C650" s="6" t="s">
        <v>609</v>
      </c>
      <c r="D650" s="16"/>
      <c r="E650" s="20">
        <v>11</v>
      </c>
      <c r="F650" s="20"/>
      <c r="G650" s="20">
        <v>39100</v>
      </c>
      <c r="H650" s="92">
        <f>SUM(G650)</f>
        <v>39100</v>
      </c>
    </row>
    <row r="651" spans="3:8" ht="12.75">
      <c r="C651" s="6" t="s">
        <v>610</v>
      </c>
      <c r="D651" s="16"/>
      <c r="E651" s="20">
        <v>84</v>
      </c>
      <c r="F651" s="20"/>
      <c r="G651" s="20">
        <v>652213</v>
      </c>
      <c r="H651" s="92">
        <f>SUM(G651)</f>
        <v>652213</v>
      </c>
    </row>
    <row r="652" spans="3:8" ht="12.75">
      <c r="C652" s="6" t="s">
        <v>611</v>
      </c>
      <c r="D652" s="16"/>
      <c r="E652" s="20">
        <v>278</v>
      </c>
      <c r="F652" s="20"/>
      <c r="G652" s="20">
        <v>1979087</v>
      </c>
      <c r="H652" s="92">
        <f>SUM(G652)</f>
        <v>1979087</v>
      </c>
    </row>
    <row r="653" spans="4:8" ht="12.75">
      <c r="D653" s="16"/>
      <c r="E653" s="25"/>
      <c r="F653" s="25"/>
      <c r="G653" s="25"/>
      <c r="H653" s="15"/>
    </row>
    <row r="654" spans="2:9" ht="12.75">
      <c r="B654" s="12" t="s">
        <v>612</v>
      </c>
      <c r="C654" s="16"/>
      <c r="D654" s="16"/>
      <c r="E654" s="39"/>
      <c r="F654" s="29">
        <f>SUM(E655:E658)</f>
        <v>897</v>
      </c>
      <c r="G654" s="39"/>
      <c r="H654" s="17"/>
      <c r="I654" s="2">
        <f>SUM(G655:G658)</f>
        <v>5834530</v>
      </c>
    </row>
    <row r="655" spans="1:8" ht="12.75">
      <c r="A655" s="6"/>
      <c r="B655" s="6"/>
      <c r="C655" s="6" t="s">
        <v>613</v>
      </c>
      <c r="E655" s="20"/>
      <c r="F655" s="20"/>
      <c r="G655" s="20"/>
      <c r="H655" s="2"/>
    </row>
    <row r="656" spans="1:8" ht="12.75">
      <c r="A656" s="6"/>
      <c r="B656" s="6"/>
      <c r="C656" s="6" t="s">
        <v>614</v>
      </c>
      <c r="D656" s="16"/>
      <c r="E656" s="20">
        <v>836</v>
      </c>
      <c r="F656" s="20"/>
      <c r="G656" s="20">
        <v>5780143</v>
      </c>
      <c r="H656" s="2"/>
    </row>
    <row r="657" spans="1:8" ht="12.75">
      <c r="A657" s="6"/>
      <c r="B657" s="6"/>
      <c r="C657" s="6" t="s">
        <v>615</v>
      </c>
      <c r="E657" s="20">
        <v>0</v>
      </c>
      <c r="F657" s="20"/>
      <c r="G657" s="20">
        <v>0</v>
      </c>
      <c r="H657" s="2"/>
    </row>
    <row r="658" spans="3:7" ht="12.75">
      <c r="C658" s="12" t="s">
        <v>616</v>
      </c>
      <c r="E658" s="20">
        <v>61</v>
      </c>
      <c r="F658" s="20"/>
      <c r="G658" s="20">
        <v>54387</v>
      </c>
    </row>
    <row r="659" spans="5:8" ht="12.75">
      <c r="E659" s="22"/>
      <c r="F659" s="22"/>
      <c r="G659" s="22"/>
      <c r="H659" s="2"/>
    </row>
    <row r="660" spans="5:8" ht="12.75">
      <c r="E660" s="22"/>
      <c r="F660" s="22"/>
      <c r="G660" s="22"/>
      <c r="H660" s="2"/>
    </row>
    <row r="661" spans="1:9" ht="12.75">
      <c r="A661" s="10" t="s">
        <v>617</v>
      </c>
      <c r="B661" s="41"/>
      <c r="C661" s="42"/>
      <c r="D661" s="42"/>
      <c r="E661" s="43"/>
      <c r="F661" s="124">
        <f>SUM(E663:E671)</f>
        <v>8</v>
      </c>
      <c r="G661" s="124"/>
      <c r="H661" s="44"/>
      <c r="I661" s="121">
        <f>SUM(H663:H671)</f>
        <v>46852</v>
      </c>
    </row>
    <row r="662" spans="1:8" ht="12.75">
      <c r="A662" s="23"/>
      <c r="B662" s="45"/>
      <c r="C662" s="21"/>
      <c r="D662" s="21"/>
      <c r="E662" s="25"/>
      <c r="F662" s="25"/>
      <c r="G662" s="25"/>
      <c r="H662" s="15"/>
    </row>
    <row r="663" spans="2:9" ht="12.75">
      <c r="B663" s="12" t="s">
        <v>618</v>
      </c>
      <c r="C663" s="16"/>
      <c r="D663" s="16"/>
      <c r="E663" s="25"/>
      <c r="F663" s="20">
        <f>SUM(F664:F670)</f>
        <v>8</v>
      </c>
      <c r="G663" s="25"/>
      <c r="H663" s="15"/>
      <c r="I663" s="2">
        <f>SUM(H664:H671)</f>
        <v>46852</v>
      </c>
    </row>
    <row r="664" spans="1:8" ht="12.75">
      <c r="A664" s="6"/>
      <c r="B664" s="6"/>
      <c r="C664" s="6" t="s">
        <v>619</v>
      </c>
      <c r="D664" s="16"/>
      <c r="E664" s="25"/>
      <c r="F664" s="20">
        <f>SUM(E665:E667)</f>
        <v>8</v>
      </c>
      <c r="G664" s="25"/>
      <c r="H664" s="92">
        <f>SUM(G665:G667)</f>
        <v>46852</v>
      </c>
    </row>
    <row r="665" spans="1:8" ht="12.75">
      <c r="A665" s="6"/>
      <c r="B665" s="6"/>
      <c r="C665" s="6"/>
      <c r="D665" s="21" t="s">
        <v>620</v>
      </c>
      <c r="E665" s="20">
        <v>4</v>
      </c>
      <c r="F665" s="20"/>
      <c r="G665" s="30">
        <v>23426</v>
      </c>
      <c r="H665" s="92"/>
    </row>
    <row r="666" spans="1:8" ht="12.75">
      <c r="A666" s="6"/>
      <c r="B666" s="6"/>
      <c r="C666" s="6"/>
      <c r="D666" s="21" t="s">
        <v>621</v>
      </c>
      <c r="E666" s="20">
        <v>4</v>
      </c>
      <c r="F666" s="20"/>
      <c r="G666" s="30">
        <v>23426</v>
      </c>
      <c r="H666" s="92"/>
    </row>
    <row r="667" spans="1:8" ht="12.75">
      <c r="A667" s="6"/>
      <c r="B667" s="6"/>
      <c r="C667" s="6"/>
      <c r="D667" s="37" t="s">
        <v>622</v>
      </c>
      <c r="E667" s="20"/>
      <c r="F667" s="20"/>
      <c r="G667" s="30"/>
      <c r="H667" s="31"/>
    </row>
    <row r="668" spans="1:8" ht="12.75">
      <c r="A668" s="6"/>
      <c r="B668" s="6"/>
      <c r="C668" s="6" t="s">
        <v>600</v>
      </c>
      <c r="D668" s="21"/>
      <c r="E668" s="20"/>
      <c r="F668" s="20">
        <f>SUM(E669)</f>
        <v>0</v>
      </c>
      <c r="G668" s="20"/>
      <c r="H668" s="92">
        <f>SUM(G669)</f>
        <v>0</v>
      </c>
    </row>
    <row r="669" spans="1:8" ht="12.75">
      <c r="A669" s="6"/>
      <c r="B669" s="6"/>
      <c r="C669" s="35"/>
      <c r="D669" s="37" t="s">
        <v>623</v>
      </c>
      <c r="E669" s="20"/>
      <c r="F669" s="20"/>
      <c r="G669" s="30"/>
      <c r="H669" s="31"/>
    </row>
    <row r="670" spans="1:8" ht="12.75">
      <c r="A670" s="6"/>
      <c r="B670" s="6"/>
      <c r="C670" s="6" t="s">
        <v>525</v>
      </c>
      <c r="D670" s="21"/>
      <c r="E670" s="20"/>
      <c r="F670" s="20">
        <f>SUM(E671)</f>
        <v>0</v>
      </c>
      <c r="G670" s="30"/>
      <c r="H670" s="91">
        <f>SUM(G671)</f>
        <v>0</v>
      </c>
    </row>
    <row r="671" spans="1:8" ht="12.75">
      <c r="A671" s="6"/>
      <c r="B671" s="6"/>
      <c r="C671" s="18"/>
      <c r="D671" s="37" t="s">
        <v>624</v>
      </c>
      <c r="E671" s="20"/>
      <c r="F671" s="20"/>
      <c r="G671" s="30"/>
      <c r="H671" s="31"/>
    </row>
    <row r="672" spans="1:9" ht="15">
      <c r="A672" s="46" t="s">
        <v>625</v>
      </c>
      <c r="B672" s="47"/>
      <c r="C672" s="47"/>
      <c r="D672" s="48"/>
      <c r="E672" s="49"/>
      <c r="F672" s="136">
        <f>SUM(E22:E671)</f>
        <v>6471</v>
      </c>
      <c r="G672" s="120"/>
      <c r="H672" s="118"/>
      <c r="I672" s="119">
        <f>+I19+I661</f>
        <v>21530699</v>
      </c>
    </row>
    <row r="673" spans="1:8" ht="12.75">
      <c r="A673" s="6"/>
      <c r="B673" s="6"/>
      <c r="D673" s="21"/>
      <c r="E673" s="1"/>
      <c r="F673" s="30"/>
      <c r="G673" s="1"/>
      <c r="H673" s="15"/>
    </row>
    <row r="674" spans="1:8" ht="12.75">
      <c r="A674" s="6"/>
      <c r="B674" s="6"/>
      <c r="E674" s="1"/>
      <c r="F674" s="30"/>
      <c r="G674" s="1"/>
      <c r="H674" s="2"/>
    </row>
    <row r="675" spans="1:9" ht="12.75">
      <c r="A675" s="180" t="s">
        <v>626</v>
      </c>
      <c r="B675" s="180"/>
      <c r="C675" s="180"/>
      <c r="D675" s="180"/>
      <c r="E675" s="180"/>
      <c r="F675" s="180"/>
      <c r="G675" s="180"/>
      <c r="H675" s="180"/>
      <c r="I675" s="180"/>
    </row>
    <row r="676" spans="1:8" ht="12.75">
      <c r="A676" s="6"/>
      <c r="B676" s="6"/>
      <c r="D676" s="16"/>
      <c r="E676" s="19"/>
      <c r="F676" s="20"/>
      <c r="G676" s="19"/>
      <c r="H676" s="15"/>
    </row>
    <row r="677" spans="1:9" ht="12.75">
      <c r="A677" s="10" t="s">
        <v>40</v>
      </c>
      <c r="B677" s="10"/>
      <c r="C677" s="42"/>
      <c r="D677" s="42"/>
      <c r="E677" s="51"/>
      <c r="F677" s="124">
        <f>SUM(F678:F686)</f>
        <v>7854</v>
      </c>
      <c r="G677" s="51"/>
      <c r="H677" s="44"/>
      <c r="I677" s="121">
        <f>SUM(H678:H686)</f>
        <v>10235182</v>
      </c>
    </row>
    <row r="678" spans="1:8" ht="12.75">
      <c r="A678" s="6"/>
      <c r="B678" s="6"/>
      <c r="C678" s="6" t="s">
        <v>627</v>
      </c>
      <c r="D678" s="16"/>
      <c r="E678" s="19"/>
      <c r="F678" s="20">
        <f>SUM(E679:E680)</f>
        <v>42</v>
      </c>
      <c r="G678" s="1"/>
      <c r="H678" s="92">
        <f>SUM(G679:G680)</f>
        <v>122337</v>
      </c>
    </row>
    <row r="679" spans="4:8" ht="12.75">
      <c r="D679" s="21" t="s">
        <v>0</v>
      </c>
      <c r="E679" s="162">
        <v>3</v>
      </c>
      <c r="F679" s="162"/>
      <c r="G679" s="162">
        <v>12000</v>
      </c>
      <c r="H679" s="92"/>
    </row>
    <row r="680" spans="4:8" ht="12.75">
      <c r="D680" s="21" t="s">
        <v>628</v>
      </c>
      <c r="E680" s="19">
        <v>39</v>
      </c>
      <c r="F680" s="20"/>
      <c r="G680" s="1">
        <v>110337</v>
      </c>
      <c r="H680" s="31"/>
    </row>
    <row r="681" spans="1:8" ht="12.75">
      <c r="A681" s="6"/>
      <c r="B681" s="6"/>
      <c r="C681" s="6" t="s">
        <v>629</v>
      </c>
      <c r="D681" s="21"/>
      <c r="F681" s="30">
        <f>SUM(E682:E685)</f>
        <v>7341</v>
      </c>
      <c r="H681" s="92">
        <f>SUM(G682:G685)</f>
        <v>5301360</v>
      </c>
    </row>
    <row r="682" spans="4:8" ht="12.75">
      <c r="D682" s="26" t="s">
        <v>630</v>
      </c>
      <c r="E682" s="52">
        <v>98</v>
      </c>
      <c r="F682" s="27"/>
      <c r="G682" s="1">
        <v>97032</v>
      </c>
      <c r="H682" s="92"/>
    </row>
    <row r="683" spans="1:8" ht="12.75">
      <c r="A683" s="16"/>
      <c r="B683" s="16"/>
      <c r="C683" s="24"/>
      <c r="D683" s="21" t="s">
        <v>631</v>
      </c>
      <c r="E683" s="52">
        <v>7182</v>
      </c>
      <c r="F683" s="27"/>
      <c r="G683" s="1">
        <v>5159191</v>
      </c>
      <c r="H683" s="92"/>
    </row>
    <row r="684" spans="1:8" ht="12.75">
      <c r="A684" s="16"/>
      <c r="B684" s="16"/>
      <c r="C684" s="21"/>
      <c r="D684" s="21" t="s">
        <v>632</v>
      </c>
      <c r="E684" s="19">
        <v>6</v>
      </c>
      <c r="F684" s="20"/>
      <c r="G684" s="1">
        <v>6417</v>
      </c>
      <c r="H684" s="92"/>
    </row>
    <row r="685" spans="1:8" ht="12.75">
      <c r="A685" s="16"/>
      <c r="B685" s="16"/>
      <c r="C685" s="21"/>
      <c r="D685" s="21" t="s">
        <v>633</v>
      </c>
      <c r="E685" s="19">
        <v>55</v>
      </c>
      <c r="F685" s="20"/>
      <c r="G685" s="1">
        <v>38720</v>
      </c>
      <c r="H685" s="31"/>
    </row>
    <row r="686" spans="1:8" ht="12.75">
      <c r="A686" s="6"/>
      <c r="B686" s="6"/>
      <c r="C686" s="6" t="s">
        <v>634</v>
      </c>
      <c r="D686" s="26"/>
      <c r="E686" s="20">
        <v>471</v>
      </c>
      <c r="F686" s="20">
        <f>SUM(E686)</f>
        <v>471</v>
      </c>
      <c r="G686" s="30">
        <v>4811485</v>
      </c>
      <c r="H686" s="92">
        <f>SUM(G686)</f>
        <v>4811485</v>
      </c>
    </row>
    <row r="687" spans="1:8" ht="12.75">
      <c r="A687" s="6"/>
      <c r="B687" s="6"/>
      <c r="C687" s="6" t="s">
        <v>877</v>
      </c>
      <c r="D687" s="26"/>
      <c r="E687" s="20"/>
      <c r="F687" s="20"/>
      <c r="G687" s="30"/>
      <c r="H687" s="92"/>
    </row>
    <row r="688" spans="1:8" ht="12.75">
      <c r="A688" s="6"/>
      <c r="B688" s="6"/>
      <c r="C688" s="6"/>
      <c r="E688" s="25"/>
      <c r="F688" s="25"/>
      <c r="G688" s="25"/>
      <c r="H688" s="15"/>
    </row>
    <row r="689" spans="1:9" ht="12.75">
      <c r="A689" s="10" t="s">
        <v>635</v>
      </c>
      <c r="B689" s="10"/>
      <c r="C689" s="42"/>
      <c r="D689" s="42"/>
      <c r="E689" s="43"/>
      <c r="F689" s="124">
        <f>SUM(F690:F693)</f>
        <v>664</v>
      </c>
      <c r="G689" s="43"/>
      <c r="H689" s="44"/>
      <c r="I689" s="121">
        <f>SUM(H690:H693)</f>
        <v>694899</v>
      </c>
    </row>
    <row r="690" spans="1:8" ht="12.75">
      <c r="A690" s="6"/>
      <c r="B690" s="6"/>
      <c r="C690" s="12" t="s">
        <v>636</v>
      </c>
      <c r="E690" s="20">
        <v>244</v>
      </c>
      <c r="F690" s="20">
        <v>244</v>
      </c>
      <c r="G690" s="20">
        <v>144845</v>
      </c>
      <c r="H690" s="20">
        <v>144845</v>
      </c>
    </row>
    <row r="691" spans="3:8" ht="12.75">
      <c r="C691" s="6" t="s">
        <v>637</v>
      </c>
      <c r="E691" s="25"/>
      <c r="F691" s="20">
        <f>SUM(E692:E693)</f>
        <v>420</v>
      </c>
      <c r="G691" s="25"/>
      <c r="H691" s="92">
        <f>SUM(G692:G693)</f>
        <v>550054</v>
      </c>
    </row>
    <row r="692" spans="3:8" ht="12.75">
      <c r="C692" s="6"/>
      <c r="D692" s="21" t="s">
        <v>638</v>
      </c>
      <c r="E692" s="20">
        <v>2</v>
      </c>
      <c r="F692" s="20"/>
      <c r="G692" s="30">
        <v>2550</v>
      </c>
      <c r="H692" s="2"/>
    </row>
    <row r="693" spans="3:7" ht="12.75">
      <c r="C693" s="18"/>
      <c r="D693" s="37" t="s">
        <v>639</v>
      </c>
      <c r="E693" s="20">
        <v>418</v>
      </c>
      <c r="F693" s="20"/>
      <c r="G693" s="30">
        <v>547504</v>
      </c>
    </row>
    <row r="694" spans="1:9" ht="12.75">
      <c r="A694" s="10" t="s">
        <v>617</v>
      </c>
      <c r="B694" s="10"/>
      <c r="C694" s="42"/>
      <c r="D694" s="42"/>
      <c r="E694" s="51"/>
      <c r="F694" s="124">
        <f>SUM(F695:F697)</f>
        <v>2922</v>
      </c>
      <c r="G694" s="51"/>
      <c r="H694" s="44"/>
      <c r="I694" s="121">
        <f>SUM(H695:H698)</f>
        <v>5026506</v>
      </c>
    </row>
    <row r="695" spans="3:8" ht="12.75">
      <c r="C695" s="6" t="s">
        <v>640</v>
      </c>
      <c r="E695" s="19">
        <v>1923</v>
      </c>
      <c r="F695" s="20">
        <f>SUM(E695)</f>
        <v>1923</v>
      </c>
      <c r="G695" s="19">
        <v>4061861</v>
      </c>
      <c r="H695" s="92">
        <f>SUM(G695)</f>
        <v>4061861</v>
      </c>
    </row>
    <row r="696" spans="3:8" ht="12.75">
      <c r="C696" s="6" t="s">
        <v>641</v>
      </c>
      <c r="E696" s="1"/>
      <c r="F696" s="30">
        <f>SUM(E697)</f>
        <v>999</v>
      </c>
      <c r="G696" s="1"/>
      <c r="H696" s="92">
        <f>SUM(G697)</f>
        <v>964645</v>
      </c>
    </row>
    <row r="697" spans="4:7" ht="12.75">
      <c r="D697" s="21" t="s">
        <v>642</v>
      </c>
      <c r="E697" s="19">
        <v>999</v>
      </c>
      <c r="F697" s="20"/>
      <c r="G697" s="1">
        <v>964645</v>
      </c>
    </row>
    <row r="698" spans="4:8" ht="12.75">
      <c r="D698" s="21"/>
      <c r="E698" s="19"/>
      <c r="F698" s="20"/>
      <c r="G698" s="19"/>
      <c r="H698" s="15"/>
    </row>
    <row r="699" spans="1:9" ht="15">
      <c r="A699" s="46" t="s">
        <v>643</v>
      </c>
      <c r="B699" s="47"/>
      <c r="C699" s="47"/>
      <c r="D699" s="47"/>
      <c r="E699" s="49"/>
      <c r="F699" s="49">
        <f>SUM(E678:E698)</f>
        <v>11440</v>
      </c>
      <c r="G699" s="120"/>
      <c r="H699" s="118"/>
      <c r="I699" s="119">
        <f>SUM(I677:I698)</f>
        <v>15956587</v>
      </c>
    </row>
    <row r="700" spans="1:8" ht="15">
      <c r="A700" s="53"/>
      <c r="B700" s="53"/>
      <c r="C700" s="53"/>
      <c r="D700" s="53"/>
      <c r="E700" s="54"/>
      <c r="F700" s="138"/>
      <c r="G700" s="54"/>
      <c r="H700" s="55"/>
    </row>
    <row r="701" spans="4:8" ht="12.75">
      <c r="D701" s="21"/>
      <c r="E701" s="19"/>
      <c r="F701" s="20"/>
      <c r="G701" s="19"/>
      <c r="H701" s="15"/>
    </row>
    <row r="702" spans="1:9" ht="12.75">
      <c r="A702" s="180" t="s">
        <v>644</v>
      </c>
      <c r="B702" s="180"/>
      <c r="C702" s="180"/>
      <c r="D702" s="180"/>
      <c r="E702" s="180"/>
      <c r="F702" s="180"/>
      <c r="G702" s="180"/>
      <c r="H702" s="180"/>
      <c r="I702" s="180"/>
    </row>
    <row r="703" spans="5:8" ht="12.75">
      <c r="E703" s="1"/>
      <c r="F703" s="30"/>
      <c r="G703" s="1"/>
      <c r="H703" s="2"/>
    </row>
    <row r="704" spans="1:9" ht="12.75">
      <c r="A704" s="10" t="s">
        <v>645</v>
      </c>
      <c r="B704" s="10"/>
      <c r="C704" s="42"/>
      <c r="D704" s="42"/>
      <c r="E704" s="51"/>
      <c r="F704" s="124">
        <f>SUM(E705:E708)</f>
        <v>776</v>
      </c>
      <c r="G704" s="51"/>
      <c r="H704" s="51"/>
      <c r="I704" s="44">
        <f>SUM(H705:H709)</f>
        <v>1661195</v>
      </c>
    </row>
    <row r="705" spans="3:8" ht="12.75">
      <c r="C705" s="6" t="s">
        <v>646</v>
      </c>
      <c r="D705" s="31"/>
      <c r="E705" s="19">
        <v>49</v>
      </c>
      <c r="F705" s="20"/>
      <c r="G705" s="19">
        <v>85591</v>
      </c>
      <c r="H705" s="92">
        <f>SUM(G705)</f>
        <v>85591</v>
      </c>
    </row>
    <row r="706" spans="3:8" ht="12.75">
      <c r="C706" s="6" t="s">
        <v>647</v>
      </c>
      <c r="E706" s="19">
        <v>28</v>
      </c>
      <c r="F706" s="20"/>
      <c r="G706" s="19">
        <v>55327</v>
      </c>
      <c r="H706" s="92">
        <f>SUM(G706)</f>
        <v>55327</v>
      </c>
    </row>
    <row r="707" spans="2:8" ht="12.75">
      <c r="B707" s="32"/>
      <c r="C707" s="6" t="s">
        <v>648</v>
      </c>
      <c r="E707" s="19">
        <v>42</v>
      </c>
      <c r="F707" s="20"/>
      <c r="G707" s="19">
        <v>329502</v>
      </c>
      <c r="H707" s="92">
        <f>SUM(G707)</f>
        <v>329502</v>
      </c>
    </row>
    <row r="708" spans="2:8" ht="12.75">
      <c r="B708" s="32"/>
      <c r="C708" s="6" t="s">
        <v>649</v>
      </c>
      <c r="E708" s="19">
        <v>657</v>
      </c>
      <c r="F708" s="20"/>
      <c r="G708" s="19">
        <v>1190775</v>
      </c>
      <c r="H708" s="92">
        <f>SUM(G708)</f>
        <v>1190775</v>
      </c>
    </row>
    <row r="709" spans="3:8" ht="12.75">
      <c r="C709" s="161"/>
      <c r="D709" s="56"/>
      <c r="E709" s="19"/>
      <c r="F709" s="20"/>
      <c r="G709" s="19"/>
      <c r="H709" s="2"/>
    </row>
    <row r="710" spans="1:9" ht="15">
      <c r="A710" s="46" t="s">
        <v>650</v>
      </c>
      <c r="B710" s="47"/>
      <c r="C710" s="47"/>
      <c r="D710" s="47"/>
      <c r="E710" s="49"/>
      <c r="F710" s="49">
        <f>SUM(E705:E709)</f>
        <v>776</v>
      </c>
      <c r="G710" s="49"/>
      <c r="H710" s="122"/>
      <c r="I710" s="146">
        <f>SUM(Cntld_WorkStudy_Tot)</f>
        <v>1661195</v>
      </c>
    </row>
    <row r="711" spans="4:8" ht="12.75">
      <c r="D711" s="16"/>
      <c r="E711" s="19"/>
      <c r="F711" s="20"/>
      <c r="G711" s="19"/>
      <c r="H711" s="15"/>
    </row>
    <row r="712" spans="5:8" ht="12.75">
      <c r="E712" s="1"/>
      <c r="F712" s="30"/>
      <c r="G712" s="1"/>
      <c r="H712" s="2"/>
    </row>
    <row r="713" spans="1:9" ht="12.75">
      <c r="A713" s="180" t="s">
        <v>651</v>
      </c>
      <c r="B713" s="180"/>
      <c r="C713" s="180"/>
      <c r="D713" s="180"/>
      <c r="E713" s="180"/>
      <c r="F713" s="180"/>
      <c r="G713" s="180"/>
      <c r="H713" s="180"/>
      <c r="I713" s="180"/>
    </row>
    <row r="714" spans="5:8" ht="12.75">
      <c r="E714" s="1"/>
      <c r="F714" s="30"/>
      <c r="G714" s="1"/>
      <c r="H714" s="2"/>
    </row>
    <row r="715" spans="1:9" ht="12.75">
      <c r="A715" s="10" t="s">
        <v>40</v>
      </c>
      <c r="B715" s="10"/>
      <c r="C715" s="42"/>
      <c r="D715" s="42"/>
      <c r="E715" s="51"/>
      <c r="F715" s="124">
        <f>SUM(E716:E718)</f>
        <v>127</v>
      </c>
      <c r="G715" s="51"/>
      <c r="H715" s="117"/>
      <c r="I715" s="121">
        <f>SUM(G716:G718)</f>
        <v>158777</v>
      </c>
    </row>
    <row r="716" spans="1:8" ht="12.75">
      <c r="A716" s="6"/>
      <c r="B716" s="6"/>
      <c r="D716" s="68" t="s">
        <v>652</v>
      </c>
      <c r="E716" s="52"/>
      <c r="F716" s="27"/>
      <c r="G716" s="1"/>
      <c r="H716" s="2"/>
    </row>
    <row r="717" spans="1:8" ht="12.75">
      <c r="A717" s="6"/>
      <c r="B717" s="6"/>
      <c r="D717" s="37" t="s">
        <v>653</v>
      </c>
      <c r="E717" s="19">
        <v>127</v>
      </c>
      <c r="F717" s="20"/>
      <c r="G717" s="1">
        <v>158777</v>
      </c>
      <c r="H717" s="2"/>
    </row>
    <row r="718" spans="1:7" ht="12.75">
      <c r="A718" s="6"/>
      <c r="B718" s="6"/>
      <c r="D718" s="68" t="s">
        <v>654</v>
      </c>
      <c r="E718" s="52"/>
      <c r="F718" s="27"/>
      <c r="G718" s="1"/>
    </row>
    <row r="719" spans="1:8" ht="12.75">
      <c r="A719" s="6"/>
      <c r="B719" s="6"/>
      <c r="E719" s="1"/>
      <c r="F719" s="30"/>
      <c r="G719" s="1"/>
      <c r="H719" s="2"/>
    </row>
    <row r="720" spans="1:9" ht="12.75">
      <c r="A720" s="10" t="s">
        <v>617</v>
      </c>
      <c r="B720" s="10"/>
      <c r="C720" s="42"/>
      <c r="D720" s="42"/>
      <c r="E720" s="51"/>
      <c r="F720" s="124">
        <f>SUM(E721:E731)</f>
        <v>1491</v>
      </c>
      <c r="G720" s="51"/>
      <c r="H720" s="44"/>
      <c r="I720" s="121">
        <f>SUM(I721:I731)</f>
        <v>3381468</v>
      </c>
    </row>
    <row r="721" spans="2:9" ht="12.75">
      <c r="B721" s="6" t="s">
        <v>655</v>
      </c>
      <c r="E721" s="19">
        <v>1460</v>
      </c>
      <c r="F721" s="20">
        <f>SUM(E721)</f>
        <v>1460</v>
      </c>
      <c r="G721" s="1">
        <v>3226582</v>
      </c>
      <c r="H721" s="92">
        <f>SUM(G721)</f>
        <v>3226582</v>
      </c>
      <c r="I721" s="34">
        <f>SUM(H721)</f>
        <v>3226582</v>
      </c>
    </row>
    <row r="722" spans="2:9" ht="12.75">
      <c r="B722" s="6" t="s">
        <v>656</v>
      </c>
      <c r="E722" s="1"/>
      <c r="F722" s="30">
        <f>SUM(F723:F731)</f>
        <v>31</v>
      </c>
      <c r="G722" s="1"/>
      <c r="I722" s="34">
        <f>SUM(H723:H731)</f>
        <v>154886</v>
      </c>
    </row>
    <row r="723" spans="3:8" ht="12.75">
      <c r="C723" s="6" t="s">
        <v>657</v>
      </c>
      <c r="E723" s="1"/>
      <c r="F723" s="30">
        <f>SUM(E724:E725)</f>
        <v>16</v>
      </c>
      <c r="G723" s="1"/>
      <c r="H723" s="92">
        <f>SUM(G724:G725)</f>
        <v>111593</v>
      </c>
    </row>
    <row r="724" spans="4:8" ht="12.75">
      <c r="D724" s="21" t="s">
        <v>658</v>
      </c>
      <c r="E724" s="19">
        <v>16</v>
      </c>
      <c r="F724" s="20"/>
      <c r="G724" s="1">
        <v>111593</v>
      </c>
      <c r="H724" s="2"/>
    </row>
    <row r="725" spans="4:7" ht="12.75">
      <c r="D725" s="68" t="s">
        <v>659</v>
      </c>
      <c r="E725" s="52"/>
      <c r="F725" s="27"/>
      <c r="G725" s="1"/>
    </row>
    <row r="726" spans="3:8" ht="12.75">
      <c r="C726" s="57" t="s">
        <v>525</v>
      </c>
      <c r="E726" s="52"/>
      <c r="F726" s="27">
        <f>SUM(E727:E729)</f>
        <v>0</v>
      </c>
      <c r="G726" s="1"/>
      <c r="H726" s="92">
        <f>SUM(G727:G729)</f>
        <v>0</v>
      </c>
    </row>
    <row r="727" spans="4:8" ht="12.75">
      <c r="D727" s="21" t="s">
        <v>660</v>
      </c>
      <c r="E727" s="19"/>
      <c r="F727" s="20"/>
      <c r="G727" s="1"/>
      <c r="H727" s="2"/>
    </row>
    <row r="728" spans="4:8" ht="12.75">
      <c r="D728" s="68" t="s">
        <v>661</v>
      </c>
      <c r="E728" s="52"/>
      <c r="F728" s="27"/>
      <c r="G728" s="1"/>
      <c r="H728" s="2"/>
    </row>
    <row r="729" spans="4:7" ht="12.75">
      <c r="D729" s="26" t="s">
        <v>662</v>
      </c>
      <c r="E729" s="52"/>
      <c r="F729" s="27"/>
      <c r="G729" s="1"/>
    </row>
    <row r="730" spans="3:8" ht="12.75">
      <c r="C730" s="57" t="s">
        <v>595</v>
      </c>
      <c r="E730" s="19"/>
      <c r="F730" s="20">
        <f>SUM(E731)</f>
        <v>15</v>
      </c>
      <c r="G730" s="19"/>
      <c r="H730" s="92">
        <f>SUM(G731)</f>
        <v>43293</v>
      </c>
    </row>
    <row r="731" spans="4:7" ht="12.75">
      <c r="D731" s="37" t="s">
        <v>663</v>
      </c>
      <c r="E731" s="162">
        <v>15</v>
      </c>
      <c r="F731" s="162"/>
      <c r="G731" s="162">
        <v>43293</v>
      </c>
    </row>
    <row r="732" spans="4:8" ht="12.75">
      <c r="D732" s="21"/>
      <c r="E732" s="19"/>
      <c r="F732" s="20"/>
      <c r="G732" s="19"/>
      <c r="H732" s="15"/>
    </row>
    <row r="733" spans="1:9" ht="15">
      <c r="A733" s="46" t="s">
        <v>664</v>
      </c>
      <c r="B733" s="47"/>
      <c r="C733" s="47"/>
      <c r="D733" s="48"/>
      <c r="E733" s="49"/>
      <c r="F733" s="49">
        <f>SUM(E716:E732)</f>
        <v>1618</v>
      </c>
      <c r="G733" s="49"/>
      <c r="H733" s="118"/>
      <c r="I733" s="119">
        <f>+I715+I720</f>
        <v>3540245</v>
      </c>
    </row>
    <row r="734" spans="1:9" ht="15.75" thickBot="1">
      <c r="A734" s="129"/>
      <c r="B734" s="129"/>
      <c r="C734" s="129"/>
      <c r="D734" s="130"/>
      <c r="E734" s="131"/>
      <c r="F734" s="139"/>
      <c r="G734" s="131"/>
      <c r="H734" s="132"/>
      <c r="I734" s="147"/>
    </row>
    <row r="735" spans="1:9" ht="17.25" thickBot="1" thickTop="1">
      <c r="A735" s="59" t="s">
        <v>665</v>
      </c>
      <c r="B735" s="125"/>
      <c r="C735" s="125"/>
      <c r="D735" s="126"/>
      <c r="E735" s="127"/>
      <c r="F735" s="140"/>
      <c r="G735" s="127"/>
      <c r="H735" s="128"/>
      <c r="I735" s="148">
        <f>+I672+I699+I700+I710+I727+I733</f>
        <v>42688726</v>
      </c>
    </row>
    <row r="736" spans="1:8" ht="16.5" thickTop="1">
      <c r="A736" s="63"/>
      <c r="B736" s="63"/>
      <c r="C736" s="63"/>
      <c r="D736" s="64"/>
      <c r="E736" s="54"/>
      <c r="F736" s="138"/>
      <c r="G736" s="54"/>
      <c r="H736" s="65"/>
    </row>
    <row r="737" spans="1:8" ht="15">
      <c r="A737" s="53"/>
      <c r="B737" s="53"/>
      <c r="C737" s="53"/>
      <c r="D737" s="58"/>
      <c r="E737" s="54"/>
      <c r="F737" s="138"/>
      <c r="G737" s="54"/>
      <c r="H737" s="55"/>
    </row>
    <row r="738" spans="4:8" ht="13.5" thickBot="1">
      <c r="D738" s="16"/>
      <c r="E738" s="19"/>
      <c r="F738" s="20"/>
      <c r="G738" s="19"/>
      <c r="H738" s="15"/>
    </row>
    <row r="739" spans="1:9" ht="14.25" thickBot="1" thickTop="1">
      <c r="A739" s="181" t="s">
        <v>666</v>
      </c>
      <c r="B739" s="182"/>
      <c r="C739" s="182"/>
      <c r="D739" s="182"/>
      <c r="E739" s="182"/>
      <c r="F739" s="182"/>
      <c r="G739" s="182"/>
      <c r="H739" s="182"/>
      <c r="I739" s="183"/>
    </row>
    <row r="740" spans="1:9" ht="13.5" thickTop="1">
      <c r="A740" s="185"/>
      <c r="B740" s="185"/>
      <c r="C740" s="185"/>
      <c r="D740" s="185"/>
      <c r="E740" s="185"/>
      <c r="F740" s="185"/>
      <c r="G740" s="185"/>
      <c r="H740" s="185"/>
      <c r="I740" s="185"/>
    </row>
    <row r="741" spans="1:9" ht="12.75">
      <c r="A741" s="180" t="s">
        <v>667</v>
      </c>
      <c r="B741" s="180"/>
      <c r="C741" s="180"/>
      <c r="D741" s="180"/>
      <c r="E741" s="180"/>
      <c r="F741" s="180"/>
      <c r="G741" s="180"/>
      <c r="H741" s="180"/>
      <c r="I741" s="180"/>
    </row>
    <row r="742" spans="1:8" ht="12.75">
      <c r="A742" s="5"/>
      <c r="B742" s="5"/>
      <c r="D742" s="16"/>
      <c r="E742" s="19"/>
      <c r="F742" s="20"/>
      <c r="G742" s="19"/>
      <c r="H742" s="15"/>
    </row>
    <row r="743" spans="1:9" ht="12.75">
      <c r="A743" s="10" t="s">
        <v>668</v>
      </c>
      <c r="B743" s="10"/>
      <c r="C743" s="42"/>
      <c r="D743" s="42"/>
      <c r="E743" s="51"/>
      <c r="F743" s="124">
        <f>SUM(F744:F750)</f>
        <v>364</v>
      </c>
      <c r="G743" s="51"/>
      <c r="H743" s="44"/>
      <c r="I743" s="121">
        <f>SUM(H744:H750)</f>
        <v>530800</v>
      </c>
    </row>
    <row r="744" spans="2:8" ht="12.75">
      <c r="B744" s="6" t="s">
        <v>669</v>
      </c>
      <c r="D744" s="16"/>
      <c r="E744" s="19"/>
      <c r="F744" s="20">
        <f>SUM(E745:E747)</f>
        <v>353</v>
      </c>
      <c r="G744" s="19"/>
      <c r="H744" s="92">
        <f>SUM(G745:G747)</f>
        <v>508800</v>
      </c>
    </row>
    <row r="745" spans="1:8" ht="12.75">
      <c r="A745" s="6"/>
      <c r="B745" s="6"/>
      <c r="D745" s="21" t="s">
        <v>670</v>
      </c>
      <c r="E745" s="20">
        <v>31</v>
      </c>
      <c r="F745" s="20"/>
      <c r="G745" s="30">
        <v>64000</v>
      </c>
      <c r="H745" s="2"/>
    </row>
    <row r="746" spans="1:8" ht="12.75">
      <c r="A746" s="6"/>
      <c r="B746" s="6"/>
      <c r="C746" s="18"/>
      <c r="D746" s="21" t="s">
        <v>671</v>
      </c>
      <c r="E746" s="20">
        <v>162</v>
      </c>
      <c r="F746" s="20"/>
      <c r="G746" s="30">
        <v>271300</v>
      </c>
      <c r="H746" s="2"/>
    </row>
    <row r="747" spans="1:8" ht="12.75">
      <c r="A747" s="6"/>
      <c r="B747" s="6"/>
      <c r="C747" s="18"/>
      <c r="D747" s="21" t="s">
        <v>671</v>
      </c>
      <c r="E747" s="20">
        <v>160</v>
      </c>
      <c r="F747" s="20"/>
      <c r="G747" s="30">
        <v>173500</v>
      </c>
      <c r="H747" s="2"/>
    </row>
    <row r="748" spans="2:8" ht="12.75">
      <c r="B748" s="6" t="s">
        <v>672</v>
      </c>
      <c r="D748" s="26"/>
      <c r="E748" s="20"/>
      <c r="F748" s="20">
        <f>SUM(E749:E750)</f>
        <v>11</v>
      </c>
      <c r="G748" s="20"/>
      <c r="H748" s="92">
        <f>SUM(G749:G750)</f>
        <v>22000</v>
      </c>
    </row>
    <row r="749" spans="1:8" ht="12.75">
      <c r="A749" s="6"/>
      <c r="B749" s="6"/>
      <c r="D749" s="21" t="s">
        <v>673</v>
      </c>
      <c r="E749" s="20">
        <v>10</v>
      </c>
      <c r="F749" s="20"/>
      <c r="G749" s="30">
        <v>20000</v>
      </c>
      <c r="H749" s="2"/>
    </row>
    <row r="750" spans="1:7" ht="12.75">
      <c r="A750" s="6"/>
      <c r="B750" s="6"/>
      <c r="D750" s="21" t="s">
        <v>674</v>
      </c>
      <c r="E750" s="20">
        <v>1</v>
      </c>
      <c r="F750" s="20"/>
      <c r="G750" s="30">
        <v>2000</v>
      </c>
    </row>
    <row r="751" spans="1:8" ht="12.75">
      <c r="A751" s="6"/>
      <c r="B751" s="6"/>
      <c r="D751" s="21"/>
      <c r="E751" s="25"/>
      <c r="F751" s="25"/>
      <c r="G751" s="25"/>
      <c r="H751" s="15"/>
    </row>
    <row r="752" spans="1:9" ht="12.75">
      <c r="A752" s="10" t="s">
        <v>675</v>
      </c>
      <c r="B752" s="10"/>
      <c r="C752" s="42"/>
      <c r="D752" s="42"/>
      <c r="E752" s="43"/>
      <c r="F752" s="124">
        <f>SUM(F753:F761)</f>
        <v>393</v>
      </c>
      <c r="G752" s="43"/>
      <c r="H752" s="44"/>
      <c r="I752" s="121">
        <f>SUM(H753:H761)</f>
        <v>2560414</v>
      </c>
    </row>
    <row r="753" spans="2:8" ht="12.75">
      <c r="B753" s="12" t="s">
        <v>676</v>
      </c>
      <c r="E753" s="20">
        <v>217</v>
      </c>
      <c r="F753" s="20">
        <f>SUM(E753)</f>
        <v>217</v>
      </c>
      <c r="G753" s="20">
        <v>1312300</v>
      </c>
      <c r="H753" s="91">
        <f>SUM(G753)</f>
        <v>1312300</v>
      </c>
    </row>
    <row r="754" spans="2:8" ht="12.75">
      <c r="B754" s="12" t="s">
        <v>677</v>
      </c>
      <c r="E754" s="20">
        <v>96</v>
      </c>
      <c r="F754" s="20">
        <f>SUM(E754)</f>
        <v>96</v>
      </c>
      <c r="G754" s="20">
        <v>453500</v>
      </c>
      <c r="H754" s="91">
        <f>SUM(G754)</f>
        <v>453500</v>
      </c>
    </row>
    <row r="755" spans="2:8" ht="12.75">
      <c r="B755" s="12" t="s">
        <v>678</v>
      </c>
      <c r="C755" s="21"/>
      <c r="D755" s="66"/>
      <c r="E755" s="25"/>
      <c r="F755" s="20">
        <f>SUM(E756:E761)</f>
        <v>80</v>
      </c>
      <c r="G755" s="25"/>
      <c r="H755" s="92">
        <f>SUM(G756:G761)</f>
        <v>794614</v>
      </c>
    </row>
    <row r="756" spans="1:8" ht="12.75">
      <c r="A756" s="16"/>
      <c r="B756" s="16"/>
      <c r="C756" s="21"/>
      <c r="D756" s="21" t="s">
        <v>679</v>
      </c>
      <c r="E756" s="20">
        <v>32</v>
      </c>
      <c r="F756" s="20"/>
      <c r="G756" s="30">
        <v>396478</v>
      </c>
      <c r="H756" s="2"/>
    </row>
    <row r="757" spans="1:8" ht="12.75">
      <c r="A757" s="16"/>
      <c r="B757" s="16"/>
      <c r="C757" s="21"/>
      <c r="D757" s="21" t="s">
        <v>680</v>
      </c>
      <c r="E757" s="20">
        <v>36</v>
      </c>
      <c r="F757" s="20"/>
      <c r="G757" s="30">
        <v>374135</v>
      </c>
      <c r="H757" s="2"/>
    </row>
    <row r="758" spans="1:8" ht="12.75">
      <c r="A758" s="16"/>
      <c r="B758" s="16"/>
      <c r="C758" s="21"/>
      <c r="D758" s="21" t="s">
        <v>681</v>
      </c>
      <c r="E758" s="20">
        <v>8</v>
      </c>
      <c r="F758" s="20"/>
      <c r="G758" s="30">
        <v>13950</v>
      </c>
      <c r="H758" s="2"/>
    </row>
    <row r="759" spans="1:8" ht="12.75">
      <c r="A759" s="16"/>
      <c r="B759" s="16"/>
      <c r="C759" s="21"/>
      <c r="D759" s="21" t="s">
        <v>682</v>
      </c>
      <c r="E759" s="20">
        <v>4</v>
      </c>
      <c r="F759" s="20"/>
      <c r="G759" s="30">
        <v>10051</v>
      </c>
      <c r="H759" s="2"/>
    </row>
    <row r="760" spans="1:8" ht="12.75">
      <c r="A760" s="16"/>
      <c r="B760" s="16"/>
      <c r="C760" s="21"/>
      <c r="D760" s="21" t="s">
        <v>683</v>
      </c>
      <c r="E760" s="20">
        <v>0</v>
      </c>
      <c r="F760" s="20"/>
      <c r="G760" s="30">
        <v>0</v>
      </c>
      <c r="H760" s="2"/>
    </row>
    <row r="761" spans="1:7" ht="12.75">
      <c r="A761" s="16"/>
      <c r="B761" s="16"/>
      <c r="C761" s="21"/>
      <c r="D761" s="21" t="s">
        <v>684</v>
      </c>
      <c r="E761" s="20"/>
      <c r="F761" s="20"/>
      <c r="G761" s="30"/>
    </row>
    <row r="762" spans="1:8" ht="12.75">
      <c r="A762" s="16"/>
      <c r="B762" s="16"/>
      <c r="C762" s="21"/>
      <c r="D762" s="21"/>
      <c r="E762" s="25"/>
      <c r="F762" s="25"/>
      <c r="G762" s="22"/>
      <c r="H762" s="15"/>
    </row>
    <row r="763" spans="1:9" ht="12.75">
      <c r="A763" s="10" t="s">
        <v>685</v>
      </c>
      <c r="B763" s="10"/>
      <c r="C763" s="42"/>
      <c r="D763" s="42"/>
      <c r="E763" s="43"/>
      <c r="F763" s="124">
        <f>SUM(E764:E863)</f>
        <v>2862</v>
      </c>
      <c r="G763" s="67"/>
      <c r="H763" s="44"/>
      <c r="I763" s="121">
        <f>SUM(G764:G863)</f>
        <v>4351514</v>
      </c>
    </row>
    <row r="764" spans="4:8" ht="12.75">
      <c r="D764" s="21" t="s">
        <v>686</v>
      </c>
      <c r="E764" s="20">
        <v>7</v>
      </c>
      <c r="F764" s="20"/>
      <c r="G764" s="30">
        <v>5200</v>
      </c>
      <c r="H764" s="2"/>
    </row>
    <row r="765" spans="3:8" ht="12.75">
      <c r="C765" s="16"/>
      <c r="D765" s="21" t="s">
        <v>687</v>
      </c>
      <c r="E765" s="20">
        <v>28</v>
      </c>
      <c r="F765" s="20"/>
      <c r="G765" s="30">
        <v>18000</v>
      </c>
      <c r="H765" s="2"/>
    </row>
    <row r="766" spans="4:8" ht="12.75">
      <c r="D766" s="21" t="s">
        <v>688</v>
      </c>
      <c r="E766" s="27">
        <v>0</v>
      </c>
      <c r="F766" s="27"/>
      <c r="G766" s="30">
        <v>0</v>
      </c>
      <c r="H766" s="2"/>
    </row>
    <row r="767" spans="3:8" ht="12.75">
      <c r="C767" s="6"/>
      <c r="D767" s="21" t="s">
        <v>689</v>
      </c>
      <c r="E767" s="20">
        <v>9</v>
      </c>
      <c r="F767" s="20"/>
      <c r="G767" s="30">
        <v>7607</v>
      </c>
      <c r="H767" s="2"/>
    </row>
    <row r="768" spans="3:8" ht="12.75">
      <c r="C768" s="18"/>
      <c r="D768" s="37" t="s">
        <v>690</v>
      </c>
      <c r="E768" s="20"/>
      <c r="F768" s="20"/>
      <c r="G768" s="30"/>
      <c r="H768" s="2"/>
    </row>
    <row r="769" spans="4:8" ht="12.75">
      <c r="D769" s="21" t="s">
        <v>691</v>
      </c>
      <c r="E769" s="20">
        <v>30</v>
      </c>
      <c r="F769" s="20"/>
      <c r="G769" s="30">
        <v>113075</v>
      </c>
      <c r="H769" s="2"/>
    </row>
    <row r="770" spans="4:8" ht="12.75">
      <c r="D770" s="21" t="s">
        <v>692</v>
      </c>
      <c r="E770" s="20">
        <v>5</v>
      </c>
      <c r="F770" s="20"/>
      <c r="G770" s="30">
        <v>4500</v>
      </c>
      <c r="H770" s="2"/>
    </row>
    <row r="771" spans="4:8" ht="12.75">
      <c r="D771" s="21" t="s">
        <v>693</v>
      </c>
      <c r="E771" s="27">
        <v>1</v>
      </c>
      <c r="F771" s="27"/>
      <c r="G771" s="30">
        <v>2409</v>
      </c>
      <c r="H771" s="2"/>
    </row>
    <row r="772" spans="4:8" ht="12.75">
      <c r="D772" s="21" t="s">
        <v>694</v>
      </c>
      <c r="E772" s="20">
        <v>32</v>
      </c>
      <c r="F772" s="20"/>
      <c r="G772" s="30">
        <v>159825</v>
      </c>
      <c r="H772" s="2"/>
    </row>
    <row r="773" spans="4:8" ht="12.75">
      <c r="D773" s="21" t="s">
        <v>695</v>
      </c>
      <c r="E773" s="20">
        <v>0</v>
      </c>
      <c r="F773" s="20"/>
      <c r="G773" s="30">
        <v>0</v>
      </c>
      <c r="H773" s="2"/>
    </row>
    <row r="774" spans="4:8" ht="12.75">
      <c r="D774" s="21" t="s">
        <v>696</v>
      </c>
      <c r="E774" s="20">
        <v>4</v>
      </c>
      <c r="F774" s="20"/>
      <c r="G774" s="30">
        <v>3200</v>
      </c>
      <c r="H774" s="2"/>
    </row>
    <row r="775" spans="4:8" ht="12.75">
      <c r="D775" s="26" t="s">
        <v>697</v>
      </c>
      <c r="E775" s="27">
        <v>2</v>
      </c>
      <c r="F775" s="27"/>
      <c r="G775" s="30">
        <v>500</v>
      </c>
      <c r="H775" s="2"/>
    </row>
    <row r="776" spans="4:8" ht="12.75">
      <c r="D776" s="21" t="s">
        <v>698</v>
      </c>
      <c r="E776" s="20">
        <v>1</v>
      </c>
      <c r="F776" s="20"/>
      <c r="G776" s="30">
        <v>500</v>
      </c>
      <c r="H776" s="2"/>
    </row>
    <row r="777" spans="4:8" ht="12.75">
      <c r="D777" s="21" t="s">
        <v>699</v>
      </c>
      <c r="E777" s="20">
        <v>0</v>
      </c>
      <c r="F777" s="20"/>
      <c r="G777" s="30">
        <v>0</v>
      </c>
      <c r="H777" s="2"/>
    </row>
    <row r="778" spans="4:8" ht="12.75">
      <c r="D778" s="21" t="s">
        <v>700</v>
      </c>
      <c r="E778" s="20">
        <v>111</v>
      </c>
      <c r="F778" s="20"/>
      <c r="G778" s="30">
        <v>88906</v>
      </c>
      <c r="H778" s="2"/>
    </row>
    <row r="779" spans="4:8" ht="12.75">
      <c r="D779" s="21" t="s">
        <v>701</v>
      </c>
      <c r="E779" s="20">
        <v>95</v>
      </c>
      <c r="F779" s="20"/>
      <c r="G779" s="30">
        <v>131844</v>
      </c>
      <c r="H779" s="2"/>
    </row>
    <row r="780" spans="4:8" ht="12.75">
      <c r="D780" s="21" t="s">
        <v>702</v>
      </c>
      <c r="E780" s="20">
        <v>15</v>
      </c>
      <c r="F780" s="20"/>
      <c r="G780" s="30">
        <v>12350</v>
      </c>
      <c r="H780" s="2"/>
    </row>
    <row r="781" spans="4:8" ht="12.75">
      <c r="D781" s="21" t="s">
        <v>703</v>
      </c>
      <c r="E781" s="20">
        <v>15</v>
      </c>
      <c r="F781" s="20"/>
      <c r="G781" s="30">
        <v>43270</v>
      </c>
      <c r="H781" s="2"/>
    </row>
    <row r="782" spans="4:8" ht="12.75">
      <c r="D782" s="21" t="s">
        <v>704</v>
      </c>
      <c r="E782" s="20">
        <v>18</v>
      </c>
      <c r="F782" s="20"/>
      <c r="G782" s="30">
        <v>23000</v>
      </c>
      <c r="H782" s="2"/>
    </row>
    <row r="783" spans="4:8" ht="12.75">
      <c r="D783" s="21" t="s">
        <v>705</v>
      </c>
      <c r="E783" s="20">
        <v>49</v>
      </c>
      <c r="F783" s="20"/>
      <c r="G783" s="30">
        <v>77000</v>
      </c>
      <c r="H783" s="2"/>
    </row>
    <row r="784" spans="4:8" ht="12.75">
      <c r="D784" s="21" t="s">
        <v>706</v>
      </c>
      <c r="E784" s="20">
        <v>3</v>
      </c>
      <c r="F784" s="20"/>
      <c r="G784" s="30">
        <v>2443</v>
      </c>
      <c r="H784" s="2"/>
    </row>
    <row r="785" spans="4:8" ht="12.75">
      <c r="D785" s="21" t="s">
        <v>707</v>
      </c>
      <c r="E785" s="20">
        <v>0</v>
      </c>
      <c r="F785" s="20"/>
      <c r="G785" s="30">
        <v>0</v>
      </c>
      <c r="H785" s="2"/>
    </row>
    <row r="786" spans="4:8" ht="12.75">
      <c r="D786" s="21" t="s">
        <v>708</v>
      </c>
      <c r="E786" s="20">
        <v>3</v>
      </c>
      <c r="F786" s="20"/>
      <c r="G786" s="30">
        <v>5624</v>
      </c>
      <c r="H786" s="2"/>
    </row>
    <row r="787" spans="4:8" ht="12.75">
      <c r="D787" s="21" t="s">
        <v>709</v>
      </c>
      <c r="E787" s="20">
        <v>5</v>
      </c>
      <c r="F787" s="20"/>
      <c r="G787" s="30">
        <v>15846</v>
      </c>
      <c r="H787" s="2"/>
    </row>
    <row r="788" spans="4:8" ht="12.75">
      <c r="D788" s="21" t="s">
        <v>710</v>
      </c>
      <c r="E788" s="20">
        <v>20</v>
      </c>
      <c r="F788" s="20"/>
      <c r="G788" s="30">
        <v>18125</v>
      </c>
      <c r="H788" s="2"/>
    </row>
    <row r="789" spans="4:8" ht="12.75">
      <c r="D789" s="31" t="s">
        <v>9</v>
      </c>
      <c r="E789" s="162">
        <v>10</v>
      </c>
      <c r="F789" s="162"/>
      <c r="G789" s="162">
        <v>72401</v>
      </c>
      <c r="H789" s="2"/>
    </row>
    <row r="790" spans="4:8" ht="12.75">
      <c r="D790" s="21" t="s">
        <v>711</v>
      </c>
      <c r="E790" s="20">
        <v>74</v>
      </c>
      <c r="F790" s="20"/>
      <c r="G790" s="30">
        <v>66946</v>
      </c>
      <c r="H790" s="2"/>
    </row>
    <row r="791" spans="4:8" ht="12.75">
      <c r="D791" s="21" t="s">
        <v>712</v>
      </c>
      <c r="E791" s="20">
        <v>0</v>
      </c>
      <c r="F791" s="20"/>
      <c r="G791" s="30">
        <v>0</v>
      </c>
      <c r="H791" s="2"/>
    </row>
    <row r="792" spans="4:8" ht="12.75">
      <c r="D792" s="21" t="s">
        <v>713</v>
      </c>
      <c r="E792" s="20">
        <v>0</v>
      </c>
      <c r="F792" s="20"/>
      <c r="G792" s="30">
        <v>0</v>
      </c>
      <c r="H792" s="2"/>
    </row>
    <row r="793" spans="4:8" ht="12.75">
      <c r="D793" s="21" t="s">
        <v>714</v>
      </c>
      <c r="E793" s="20">
        <v>9</v>
      </c>
      <c r="F793" s="20"/>
      <c r="G793" s="30">
        <v>8000</v>
      </c>
      <c r="H793" s="2"/>
    </row>
    <row r="794" spans="4:8" ht="12.75">
      <c r="D794" s="21" t="s">
        <v>715</v>
      </c>
      <c r="E794" s="20">
        <v>3</v>
      </c>
      <c r="F794" s="20"/>
      <c r="G794" s="30">
        <v>4500</v>
      </c>
      <c r="H794" s="2"/>
    </row>
    <row r="795" spans="4:8" ht="12.75">
      <c r="D795" s="37" t="s">
        <v>716</v>
      </c>
      <c r="E795" s="20">
        <v>0</v>
      </c>
      <c r="F795" s="20"/>
      <c r="G795" s="30">
        <v>0</v>
      </c>
      <c r="H795" s="2"/>
    </row>
    <row r="796" spans="4:8" ht="12.75">
      <c r="D796" s="37" t="s">
        <v>717</v>
      </c>
      <c r="E796" s="20">
        <v>0</v>
      </c>
      <c r="F796" s="20"/>
      <c r="G796" s="30">
        <v>0</v>
      </c>
      <c r="H796" s="2"/>
    </row>
    <row r="797" spans="4:8" ht="12.75">
      <c r="D797" s="37" t="s">
        <v>718</v>
      </c>
      <c r="E797" s="20">
        <v>2</v>
      </c>
      <c r="F797" s="20"/>
      <c r="G797" s="30">
        <v>2000</v>
      </c>
      <c r="H797" s="2"/>
    </row>
    <row r="798" spans="4:8" ht="12.75">
      <c r="D798" s="37" t="s">
        <v>719</v>
      </c>
      <c r="E798" s="20">
        <v>0</v>
      </c>
      <c r="F798" s="20"/>
      <c r="G798" s="30">
        <v>0</v>
      </c>
      <c r="H798" s="2"/>
    </row>
    <row r="799" spans="4:8" ht="12.75">
      <c r="D799" s="68" t="s">
        <v>720</v>
      </c>
      <c r="E799" s="27">
        <v>9</v>
      </c>
      <c r="F799" s="27"/>
      <c r="G799" s="30">
        <v>15942</v>
      </c>
      <c r="H799" s="2"/>
    </row>
    <row r="800" spans="4:8" ht="12.75">
      <c r="D800" s="37" t="s">
        <v>721</v>
      </c>
      <c r="E800" s="20">
        <v>2</v>
      </c>
      <c r="F800" s="20"/>
      <c r="G800" s="30">
        <v>2290</v>
      </c>
      <c r="H800" s="2"/>
    </row>
    <row r="801" spans="4:8" ht="12.75">
      <c r="D801" s="68" t="s">
        <v>722</v>
      </c>
      <c r="E801" s="27">
        <v>13</v>
      </c>
      <c r="F801" s="27"/>
      <c r="G801" s="30">
        <v>22069</v>
      </c>
      <c r="H801" s="2"/>
    </row>
    <row r="802" spans="4:8" ht="12.75">
      <c r="D802" s="37" t="s">
        <v>723</v>
      </c>
      <c r="E802" s="20">
        <v>18</v>
      </c>
      <c r="F802" s="20"/>
      <c r="G802" s="30">
        <v>18600</v>
      </c>
      <c r="H802" s="2"/>
    </row>
    <row r="803" spans="4:8" ht="12.75">
      <c r="D803" s="68" t="s">
        <v>1</v>
      </c>
      <c r="E803" s="163">
        <v>1</v>
      </c>
      <c r="F803" s="163"/>
      <c r="G803" s="163">
        <v>3468</v>
      </c>
      <c r="H803" s="2"/>
    </row>
    <row r="804" spans="4:8" ht="12.75">
      <c r="D804" s="37" t="s">
        <v>724</v>
      </c>
      <c r="E804" s="20">
        <v>0</v>
      </c>
      <c r="F804" s="20"/>
      <c r="G804" s="30">
        <v>0</v>
      </c>
      <c r="H804" s="2"/>
    </row>
    <row r="805" spans="4:8" ht="12.75">
      <c r="D805" s="37" t="s">
        <v>725</v>
      </c>
      <c r="E805" s="20"/>
      <c r="F805" s="20"/>
      <c r="G805" s="30"/>
      <c r="H805" s="2"/>
    </row>
    <row r="806" spans="4:8" ht="12.75">
      <c r="D806" s="37" t="s">
        <v>726</v>
      </c>
      <c r="E806" s="20">
        <v>5</v>
      </c>
      <c r="F806" s="20"/>
      <c r="G806" s="30">
        <v>3500</v>
      </c>
      <c r="H806" s="2"/>
    </row>
    <row r="807" spans="4:8" ht="12.75">
      <c r="D807" s="21" t="s">
        <v>727</v>
      </c>
      <c r="E807" s="20">
        <v>1</v>
      </c>
      <c r="F807" s="20"/>
      <c r="G807" s="30">
        <v>2000</v>
      </c>
      <c r="H807" s="2"/>
    </row>
    <row r="808" spans="4:8" ht="12.75">
      <c r="D808" s="26" t="s">
        <v>728</v>
      </c>
      <c r="E808" s="27">
        <v>0</v>
      </c>
      <c r="F808" s="27"/>
      <c r="G808" s="30">
        <v>0</v>
      </c>
      <c r="H808" s="2"/>
    </row>
    <row r="809" spans="4:8" ht="12.75">
      <c r="D809" s="21" t="s">
        <v>729</v>
      </c>
      <c r="E809" s="20">
        <v>2</v>
      </c>
      <c r="F809" s="20"/>
      <c r="G809" s="30">
        <v>1800</v>
      </c>
      <c r="H809" s="2"/>
    </row>
    <row r="810" spans="3:8" ht="12.75">
      <c r="C810" s="18"/>
      <c r="D810" s="37" t="s">
        <v>730</v>
      </c>
      <c r="E810" s="20">
        <v>1</v>
      </c>
      <c r="F810" s="20"/>
      <c r="G810" s="30">
        <v>2500</v>
      </c>
      <c r="H810" s="2"/>
    </row>
    <row r="811" spans="4:8" ht="12.75">
      <c r="D811" s="37" t="s">
        <v>731</v>
      </c>
      <c r="E811" s="20"/>
      <c r="F811" s="20"/>
      <c r="G811" s="30"/>
      <c r="H811" s="2"/>
    </row>
    <row r="812" spans="4:8" ht="12.75">
      <c r="D812" s="37" t="s">
        <v>732</v>
      </c>
      <c r="E812" s="20">
        <v>0</v>
      </c>
      <c r="F812" s="20"/>
      <c r="G812" s="30">
        <v>0</v>
      </c>
      <c r="H812" s="2"/>
    </row>
    <row r="813" spans="4:8" ht="12.75">
      <c r="D813" s="37" t="s">
        <v>733</v>
      </c>
      <c r="E813" s="20">
        <v>0</v>
      </c>
      <c r="F813" s="20"/>
      <c r="G813" s="30">
        <v>0</v>
      </c>
      <c r="H813" s="2"/>
    </row>
    <row r="814" spans="4:8" ht="12.75">
      <c r="D814" s="37" t="s">
        <v>734</v>
      </c>
      <c r="E814" s="20">
        <v>1</v>
      </c>
      <c r="F814" s="20"/>
      <c r="G814" s="30">
        <v>475</v>
      </c>
      <c r="H814" s="2"/>
    </row>
    <row r="815" spans="4:8" ht="12.75">
      <c r="D815" s="37" t="s">
        <v>735</v>
      </c>
      <c r="E815" s="20"/>
      <c r="F815" s="20"/>
      <c r="G815" s="30"/>
      <c r="H815" s="2"/>
    </row>
    <row r="816" spans="4:8" ht="12.75">
      <c r="D816" s="37" t="s">
        <v>736</v>
      </c>
      <c r="E816" s="20">
        <v>1</v>
      </c>
      <c r="F816" s="20"/>
      <c r="G816" s="30">
        <v>1000</v>
      </c>
      <c r="H816" s="2"/>
    </row>
    <row r="817" spans="4:8" ht="12.75">
      <c r="D817" s="37" t="s">
        <v>737</v>
      </c>
      <c r="E817" s="20">
        <v>1</v>
      </c>
      <c r="F817" s="20"/>
      <c r="G817" s="30">
        <v>5967</v>
      </c>
      <c r="H817" s="2"/>
    </row>
    <row r="818" spans="4:8" ht="12.75">
      <c r="D818" s="37" t="s">
        <v>738</v>
      </c>
      <c r="E818" s="20">
        <v>1</v>
      </c>
      <c r="F818" s="20"/>
      <c r="G818" s="30">
        <v>1000</v>
      </c>
      <c r="H818" s="2"/>
    </row>
    <row r="819" spans="4:8" ht="12.75">
      <c r="D819" s="68" t="s">
        <v>739</v>
      </c>
      <c r="E819" s="27">
        <v>24</v>
      </c>
      <c r="F819" s="27"/>
      <c r="G819" s="30">
        <v>66000</v>
      </c>
      <c r="H819" s="2"/>
    </row>
    <row r="820" spans="4:8" ht="12.75">
      <c r="D820" s="37" t="s">
        <v>740</v>
      </c>
      <c r="E820" s="20"/>
      <c r="F820" s="20"/>
      <c r="G820" s="30"/>
      <c r="H820" s="2"/>
    </row>
    <row r="821" spans="4:8" ht="12.75">
      <c r="D821" s="37" t="s">
        <v>741</v>
      </c>
      <c r="E821" s="20">
        <v>11</v>
      </c>
      <c r="F821" s="20"/>
      <c r="G821" s="30">
        <v>8250</v>
      </c>
      <c r="H821" s="2"/>
    </row>
    <row r="822" spans="4:8" ht="12.75">
      <c r="D822" s="68" t="s">
        <v>742</v>
      </c>
      <c r="E822" s="27">
        <v>5</v>
      </c>
      <c r="F822" s="27"/>
      <c r="G822" s="30">
        <v>2750</v>
      </c>
      <c r="H822" s="2"/>
    </row>
    <row r="823" spans="4:8" ht="12.75">
      <c r="D823" s="37" t="s">
        <v>743</v>
      </c>
      <c r="E823" s="20">
        <v>2</v>
      </c>
      <c r="F823" s="20"/>
      <c r="G823" s="30">
        <v>3000</v>
      </c>
      <c r="H823" s="2"/>
    </row>
    <row r="824" spans="4:8" ht="12.75">
      <c r="D824" s="37" t="s">
        <v>744</v>
      </c>
      <c r="E824" s="20">
        <v>12</v>
      </c>
      <c r="F824" s="20"/>
      <c r="G824" s="30">
        <v>17600</v>
      </c>
      <c r="H824" s="2"/>
    </row>
    <row r="825" spans="4:8" ht="12.75">
      <c r="D825" s="37" t="s">
        <v>745</v>
      </c>
      <c r="E825" s="20">
        <v>0</v>
      </c>
      <c r="F825" s="20"/>
      <c r="G825" s="30">
        <v>0</v>
      </c>
      <c r="H825" s="2"/>
    </row>
    <row r="826" spans="4:8" ht="12.75">
      <c r="D826" s="37" t="s">
        <v>746</v>
      </c>
      <c r="E826" s="20">
        <v>1034</v>
      </c>
      <c r="F826" s="20"/>
      <c r="G826" s="30">
        <v>1516927</v>
      </c>
      <c r="H826" s="2"/>
    </row>
    <row r="827" spans="4:8" ht="12.75">
      <c r="D827" s="37" t="s">
        <v>747</v>
      </c>
      <c r="E827" s="20">
        <v>198</v>
      </c>
      <c r="F827" s="20"/>
      <c r="G827" s="30">
        <v>207712</v>
      </c>
      <c r="H827" s="2"/>
    </row>
    <row r="828" spans="4:8" ht="12.75">
      <c r="D828" s="37" t="s">
        <v>748</v>
      </c>
      <c r="E828" s="20">
        <v>55</v>
      </c>
      <c r="F828" s="20"/>
      <c r="G828" s="30">
        <v>42893</v>
      </c>
      <c r="H828" s="2"/>
    </row>
    <row r="829" spans="4:8" ht="12.75">
      <c r="D829" s="37" t="s">
        <v>749</v>
      </c>
      <c r="E829" s="20">
        <v>15</v>
      </c>
      <c r="F829" s="20"/>
      <c r="G829" s="30">
        <v>11225</v>
      </c>
      <c r="H829" s="2"/>
    </row>
    <row r="830" spans="4:8" ht="12.75">
      <c r="D830" s="37" t="s">
        <v>750</v>
      </c>
      <c r="E830" s="20">
        <v>7</v>
      </c>
      <c r="F830" s="20"/>
      <c r="G830" s="30">
        <v>8250</v>
      </c>
      <c r="H830" s="2"/>
    </row>
    <row r="831" spans="4:8" ht="12.75">
      <c r="D831" s="37" t="s">
        <v>751</v>
      </c>
      <c r="E831" s="20">
        <v>0</v>
      </c>
      <c r="F831" s="20"/>
      <c r="G831" s="30">
        <v>0</v>
      </c>
      <c r="H831" s="2"/>
    </row>
    <row r="832" spans="4:8" ht="12.75">
      <c r="D832" s="37" t="s">
        <v>752</v>
      </c>
      <c r="E832" s="20">
        <v>53</v>
      </c>
      <c r="F832" s="20"/>
      <c r="G832" s="30">
        <v>51595</v>
      </c>
      <c r="H832" s="2"/>
    </row>
    <row r="833" spans="4:8" ht="12.75">
      <c r="D833" s="37" t="s">
        <v>316</v>
      </c>
      <c r="E833" s="20">
        <v>0</v>
      </c>
      <c r="F833" s="20"/>
      <c r="G833" s="30">
        <v>0</v>
      </c>
      <c r="H833" s="2"/>
    </row>
    <row r="834" spans="4:8" ht="12.75">
      <c r="D834" s="21" t="s">
        <v>753</v>
      </c>
      <c r="E834" s="20">
        <v>24</v>
      </c>
      <c r="F834" s="20"/>
      <c r="G834" s="30">
        <v>39790</v>
      </c>
      <c r="H834" s="2"/>
    </row>
    <row r="835" spans="4:8" ht="12.75">
      <c r="D835" s="21" t="s">
        <v>754</v>
      </c>
      <c r="E835" s="20">
        <v>1</v>
      </c>
      <c r="F835" s="20"/>
      <c r="G835" s="30">
        <v>3000</v>
      </c>
      <c r="H835" s="2"/>
    </row>
    <row r="836" spans="4:8" ht="12.75">
      <c r="D836" s="21" t="s">
        <v>755</v>
      </c>
      <c r="E836" s="20">
        <v>0</v>
      </c>
      <c r="F836" s="20"/>
      <c r="G836" s="30">
        <v>0</v>
      </c>
      <c r="H836" s="2"/>
    </row>
    <row r="837" spans="4:8" ht="12.75">
      <c r="D837" s="21" t="s">
        <v>756</v>
      </c>
      <c r="E837" s="20">
        <v>320</v>
      </c>
      <c r="F837" s="20"/>
      <c r="G837" s="30">
        <v>689053</v>
      </c>
      <c r="H837" s="2"/>
    </row>
    <row r="838" spans="4:8" ht="12.75">
      <c r="D838" s="21" t="s">
        <v>757</v>
      </c>
      <c r="E838" s="20">
        <v>264</v>
      </c>
      <c r="F838" s="20"/>
      <c r="G838" s="30">
        <v>350250</v>
      </c>
      <c r="H838" s="2"/>
    </row>
    <row r="839" spans="4:8" ht="12.75">
      <c r="D839" s="21" t="s">
        <v>758</v>
      </c>
      <c r="E839" s="20">
        <v>79</v>
      </c>
      <c r="F839" s="20"/>
      <c r="G839" s="30">
        <v>84125</v>
      </c>
      <c r="H839" s="2"/>
    </row>
    <row r="840" spans="4:8" ht="12.75">
      <c r="D840" s="21" t="s">
        <v>759</v>
      </c>
      <c r="E840" s="20">
        <v>15</v>
      </c>
      <c r="F840" s="20"/>
      <c r="G840" s="30">
        <v>16000</v>
      </c>
      <c r="H840" s="2"/>
    </row>
    <row r="841" spans="3:8" ht="12.75">
      <c r="C841" s="18"/>
      <c r="D841" s="37" t="s">
        <v>760</v>
      </c>
      <c r="E841" s="20"/>
      <c r="F841" s="20"/>
      <c r="G841" s="30"/>
      <c r="H841" s="2"/>
    </row>
    <row r="842" spans="4:8" ht="12.75">
      <c r="D842" s="21" t="s">
        <v>761</v>
      </c>
      <c r="E842" s="20">
        <v>2</v>
      </c>
      <c r="F842" s="20"/>
      <c r="G842" s="30">
        <v>3000</v>
      </c>
      <c r="H842" s="2"/>
    </row>
    <row r="843" spans="4:8" ht="12.75">
      <c r="D843" s="21" t="s">
        <v>762</v>
      </c>
      <c r="E843" s="20">
        <v>0</v>
      </c>
      <c r="F843" s="20"/>
      <c r="G843" s="30">
        <v>0</v>
      </c>
      <c r="H843" s="2"/>
    </row>
    <row r="844" spans="4:8" ht="12.75">
      <c r="D844" s="21" t="s">
        <v>763</v>
      </c>
      <c r="E844" s="20">
        <v>4</v>
      </c>
      <c r="F844" s="20"/>
      <c r="G844" s="30">
        <v>3943</v>
      </c>
      <c r="H844" s="2"/>
    </row>
    <row r="845" spans="4:8" ht="12.75">
      <c r="D845" s="21" t="s">
        <v>361</v>
      </c>
      <c r="E845" s="20">
        <v>19</v>
      </c>
      <c r="F845" s="20"/>
      <c r="G845" s="30">
        <v>29400</v>
      </c>
      <c r="H845" s="2"/>
    </row>
    <row r="846" spans="4:8" ht="12.75">
      <c r="D846" s="21" t="s">
        <v>764</v>
      </c>
      <c r="E846" s="20">
        <v>3</v>
      </c>
      <c r="F846" s="20"/>
      <c r="G846" s="30">
        <v>11400</v>
      </c>
      <c r="H846" s="2"/>
    </row>
    <row r="847" spans="4:8" ht="12.75">
      <c r="D847" s="26" t="s">
        <v>765</v>
      </c>
      <c r="E847" s="27">
        <v>65</v>
      </c>
      <c r="F847" s="27"/>
      <c r="G847" s="30">
        <v>139000</v>
      </c>
      <c r="H847" s="2"/>
    </row>
    <row r="848" spans="4:8" ht="12.75">
      <c r="D848" s="21" t="s">
        <v>766</v>
      </c>
      <c r="E848" s="20">
        <v>4</v>
      </c>
      <c r="F848" s="20"/>
      <c r="G848" s="30">
        <v>3350</v>
      </c>
      <c r="H848" s="2"/>
    </row>
    <row r="849" spans="4:8" ht="12.75">
      <c r="D849" s="21" t="s">
        <v>767</v>
      </c>
      <c r="E849" s="20">
        <v>2</v>
      </c>
      <c r="F849" s="20"/>
      <c r="G849" s="30">
        <v>2500</v>
      </c>
      <c r="H849" s="2"/>
    </row>
    <row r="850" spans="4:8" ht="12.75">
      <c r="D850" s="37" t="s">
        <v>768</v>
      </c>
      <c r="E850" s="20">
        <v>1</v>
      </c>
      <c r="F850" s="20"/>
      <c r="G850" s="30">
        <v>5000</v>
      </c>
      <c r="H850" s="2"/>
    </row>
    <row r="851" spans="4:8" ht="12.75">
      <c r="D851" s="37" t="s">
        <v>769</v>
      </c>
      <c r="E851" s="20">
        <v>0</v>
      </c>
      <c r="F851" s="20"/>
      <c r="G851" s="30">
        <v>0</v>
      </c>
      <c r="H851" s="2"/>
    </row>
    <row r="852" spans="4:8" ht="12.75">
      <c r="D852" s="37" t="s">
        <v>631</v>
      </c>
      <c r="E852" s="20">
        <v>0</v>
      </c>
      <c r="F852" s="20"/>
      <c r="G852" s="30">
        <v>0</v>
      </c>
      <c r="H852" s="2"/>
    </row>
    <row r="853" spans="4:8" ht="12.75">
      <c r="D853" s="37" t="s">
        <v>770</v>
      </c>
      <c r="E853" s="20">
        <v>2</v>
      </c>
      <c r="F853" s="20"/>
      <c r="G853" s="30">
        <v>850</v>
      </c>
      <c r="H853" s="2"/>
    </row>
    <row r="854" spans="4:8" ht="12.75">
      <c r="D854" s="37" t="s">
        <v>771</v>
      </c>
      <c r="E854" s="20"/>
      <c r="F854" s="20"/>
      <c r="G854" s="30"/>
      <c r="H854" s="2"/>
    </row>
    <row r="855" spans="4:8" ht="12.75">
      <c r="D855" s="68" t="s">
        <v>772</v>
      </c>
      <c r="E855" s="27">
        <v>0</v>
      </c>
      <c r="F855" s="27"/>
      <c r="G855" s="30">
        <v>0</v>
      </c>
      <c r="H855" s="2"/>
    </row>
    <row r="856" spans="4:8" ht="12.75">
      <c r="D856" s="37" t="s">
        <v>773</v>
      </c>
      <c r="E856" s="20"/>
      <c r="F856" s="20"/>
      <c r="G856" s="30"/>
      <c r="H856" s="2"/>
    </row>
    <row r="857" spans="4:8" ht="12.75">
      <c r="D857" s="21" t="s">
        <v>774</v>
      </c>
      <c r="E857" s="20">
        <v>3</v>
      </c>
      <c r="F857" s="20"/>
      <c r="G857" s="30">
        <v>8369</v>
      </c>
      <c r="H857" s="2"/>
    </row>
    <row r="858" spans="4:8" ht="12.75">
      <c r="D858" s="26" t="s">
        <v>775</v>
      </c>
      <c r="E858" s="27">
        <v>3</v>
      </c>
      <c r="F858" s="27"/>
      <c r="G858" s="30">
        <v>4800</v>
      </c>
      <c r="H858" s="2"/>
    </row>
    <row r="859" spans="4:8" ht="12.75">
      <c r="D859" s="21" t="s">
        <v>776</v>
      </c>
      <c r="E859" s="20">
        <v>8</v>
      </c>
      <c r="F859" s="20"/>
      <c r="G859" s="30">
        <v>40000</v>
      </c>
      <c r="H859" s="2"/>
    </row>
    <row r="860" spans="4:8" ht="12.75">
      <c r="D860" s="21" t="s">
        <v>777</v>
      </c>
      <c r="E860" s="20">
        <v>2</v>
      </c>
      <c r="F860" s="20"/>
      <c r="G860" s="30">
        <v>600</v>
      </c>
      <c r="H860" s="2"/>
    </row>
    <row r="861" spans="4:8" ht="12.75">
      <c r="D861" s="21" t="s">
        <v>778</v>
      </c>
      <c r="E861" s="20">
        <v>0</v>
      </c>
      <c r="F861" s="20"/>
      <c r="G861" s="30">
        <v>0</v>
      </c>
      <c r="H861" s="2"/>
    </row>
    <row r="862" spans="4:8" ht="12.75">
      <c r="D862" s="26" t="s">
        <v>779</v>
      </c>
      <c r="E862" s="27">
        <v>2</v>
      </c>
      <c r="F862" s="27"/>
      <c r="G862" s="30">
        <v>2000</v>
      </c>
      <c r="H862" s="2"/>
    </row>
    <row r="863" spans="4:8" ht="12.75">
      <c r="D863" s="26" t="s">
        <v>780</v>
      </c>
      <c r="E863" s="27">
        <v>16</v>
      </c>
      <c r="F863" s="27"/>
      <c r="G863" s="30">
        <v>11200</v>
      </c>
      <c r="H863" s="2"/>
    </row>
    <row r="864" spans="4:8" ht="12.75">
      <c r="D864" s="26"/>
      <c r="E864" s="40"/>
      <c r="F864" s="40"/>
      <c r="G864" s="40"/>
      <c r="H864" s="34"/>
    </row>
    <row r="865" spans="1:9" ht="12.75">
      <c r="A865" s="10" t="s">
        <v>781</v>
      </c>
      <c r="B865" s="10"/>
      <c r="C865" s="42"/>
      <c r="D865" s="42"/>
      <c r="E865" s="43"/>
      <c r="F865" s="124">
        <f>SUM(E866:E879)</f>
        <v>353</v>
      </c>
      <c r="G865" s="43"/>
      <c r="H865" s="44"/>
      <c r="I865" s="121">
        <f>SUM(G866:G879)</f>
        <v>3852250</v>
      </c>
    </row>
    <row r="866" spans="4:8" ht="12.75">
      <c r="D866" s="26" t="s">
        <v>782</v>
      </c>
      <c r="E866" s="27">
        <v>17</v>
      </c>
      <c r="F866" s="27"/>
      <c r="G866" s="30">
        <v>58000</v>
      </c>
      <c r="H866" s="2"/>
    </row>
    <row r="867" spans="4:8" ht="12.75">
      <c r="D867" s="21" t="s">
        <v>783</v>
      </c>
      <c r="E867" s="20">
        <v>35</v>
      </c>
      <c r="F867" s="20"/>
      <c r="G867" s="20">
        <v>60410</v>
      </c>
      <c r="H867" s="2"/>
    </row>
    <row r="868" spans="4:8" ht="12.75">
      <c r="D868" s="21" t="s">
        <v>784</v>
      </c>
      <c r="E868" s="20">
        <v>1</v>
      </c>
      <c r="F868" s="20"/>
      <c r="G868" s="20">
        <v>500</v>
      </c>
      <c r="H868" s="2"/>
    </row>
    <row r="869" spans="4:8" ht="12.75">
      <c r="D869" s="21" t="s">
        <v>785</v>
      </c>
      <c r="E869" s="20">
        <v>2</v>
      </c>
      <c r="F869" s="20"/>
      <c r="G869" s="30">
        <v>5000</v>
      </c>
      <c r="H869" s="2"/>
    </row>
    <row r="870" spans="4:8" ht="12.75">
      <c r="D870" s="37" t="s">
        <v>786</v>
      </c>
      <c r="E870" s="20">
        <v>2</v>
      </c>
      <c r="F870" s="20"/>
      <c r="G870" s="20">
        <v>1400</v>
      </c>
      <c r="H870" s="2"/>
    </row>
    <row r="871" spans="4:8" ht="12.75">
      <c r="D871" s="26" t="s">
        <v>787</v>
      </c>
      <c r="E871" s="27">
        <v>16</v>
      </c>
      <c r="F871" s="27"/>
      <c r="G871" s="30">
        <v>8000</v>
      </c>
      <c r="H871" s="2"/>
    </row>
    <row r="872" spans="4:8" ht="12.75">
      <c r="D872" s="68" t="s">
        <v>788</v>
      </c>
      <c r="E872" s="27">
        <v>2</v>
      </c>
      <c r="F872" s="27"/>
      <c r="G872" s="30">
        <v>2000</v>
      </c>
      <c r="H872" s="2"/>
    </row>
    <row r="873" spans="4:8" ht="12.75">
      <c r="D873" s="37" t="s">
        <v>789</v>
      </c>
      <c r="E873" s="20">
        <v>242</v>
      </c>
      <c r="F873" s="20"/>
      <c r="G873" s="20">
        <v>3667602</v>
      </c>
      <c r="H873" s="2"/>
    </row>
    <row r="874" spans="4:8" ht="12.75">
      <c r="D874" s="21" t="s">
        <v>790</v>
      </c>
      <c r="E874" s="20">
        <v>0</v>
      </c>
      <c r="F874" s="20"/>
      <c r="G874" s="30">
        <v>0</v>
      </c>
      <c r="H874" s="2"/>
    </row>
    <row r="875" spans="4:8" ht="12.75">
      <c r="D875" s="21" t="s">
        <v>342</v>
      </c>
      <c r="E875" s="20">
        <v>0</v>
      </c>
      <c r="F875" s="20"/>
      <c r="G875" s="30">
        <v>0</v>
      </c>
      <c r="H875" s="2"/>
    </row>
    <row r="876" spans="4:8" ht="12.75">
      <c r="D876" s="21" t="s">
        <v>791</v>
      </c>
      <c r="E876" s="20">
        <v>0</v>
      </c>
      <c r="F876" s="20"/>
      <c r="G876" s="30">
        <v>0</v>
      </c>
      <c r="H876" s="2"/>
    </row>
    <row r="877" spans="4:8" ht="12.75">
      <c r="D877" s="21" t="s">
        <v>792</v>
      </c>
      <c r="E877" s="20">
        <v>1</v>
      </c>
      <c r="F877" s="20"/>
      <c r="G877" s="30">
        <v>1800</v>
      </c>
      <c r="H877" s="2"/>
    </row>
    <row r="878" spans="4:8" ht="12.75">
      <c r="D878" s="21" t="s">
        <v>793</v>
      </c>
      <c r="E878" s="20">
        <v>7</v>
      </c>
      <c r="F878" s="20"/>
      <c r="G878" s="30">
        <v>8250</v>
      </c>
      <c r="H878" s="2"/>
    </row>
    <row r="879" spans="4:8" ht="12.75">
      <c r="D879" s="21" t="s">
        <v>794</v>
      </c>
      <c r="E879" s="20">
        <v>28</v>
      </c>
      <c r="F879" s="20"/>
      <c r="G879" s="30">
        <v>39288</v>
      </c>
      <c r="H879" s="2"/>
    </row>
    <row r="880" spans="4:8" ht="12.75">
      <c r="D880" s="21"/>
      <c r="E880" s="25"/>
      <c r="F880" s="25"/>
      <c r="G880" s="25"/>
      <c r="H880" s="15"/>
    </row>
    <row r="881" spans="1:9" ht="15">
      <c r="A881" s="46" t="s">
        <v>795</v>
      </c>
      <c r="B881" s="47"/>
      <c r="C881" s="47"/>
      <c r="D881" s="48"/>
      <c r="E881" s="49">
        <f>SUM(E744:E879)</f>
        <v>3972</v>
      </c>
      <c r="F881" s="120"/>
      <c r="G881" s="49"/>
      <c r="H881" s="118"/>
      <c r="I881" s="119">
        <f>SUM(I743:I880)</f>
        <v>11294978</v>
      </c>
    </row>
    <row r="882" spans="4:8" ht="12.75">
      <c r="D882" s="33"/>
      <c r="E882" s="1"/>
      <c r="F882" s="30"/>
      <c r="G882" s="1"/>
      <c r="H882" s="15"/>
    </row>
    <row r="883" spans="4:8" ht="12.75">
      <c r="D883" s="33"/>
      <c r="E883" s="1"/>
      <c r="F883" s="30"/>
      <c r="G883" s="1"/>
      <c r="H883" s="34"/>
    </row>
    <row r="884" spans="1:9" ht="12.75">
      <c r="A884" s="180" t="s">
        <v>651</v>
      </c>
      <c r="B884" s="180"/>
      <c r="C884" s="180"/>
      <c r="D884" s="180"/>
      <c r="E884" s="180"/>
      <c r="F884" s="180"/>
      <c r="G884" s="180"/>
      <c r="H884" s="180"/>
      <c r="I884" s="180"/>
    </row>
    <row r="885" spans="1:8" ht="12.75">
      <c r="A885" s="6"/>
      <c r="B885" s="6"/>
      <c r="E885" s="1"/>
      <c r="F885" s="30"/>
      <c r="G885" s="1"/>
      <c r="H885" s="2"/>
    </row>
    <row r="886" spans="1:9" ht="12.75">
      <c r="A886" s="10" t="s">
        <v>796</v>
      </c>
      <c r="B886" s="10"/>
      <c r="C886" s="42"/>
      <c r="D886" s="42"/>
      <c r="E886" s="43"/>
      <c r="F886" s="124">
        <f>SUM(E887:E889)</f>
        <v>11692</v>
      </c>
      <c r="G886" s="43"/>
      <c r="H886" s="44"/>
      <c r="I886" s="44">
        <f>SUM(G887:G889)</f>
        <v>67538124</v>
      </c>
    </row>
    <row r="887" spans="2:8" ht="12.75">
      <c r="B887" s="6" t="s">
        <v>797</v>
      </c>
      <c r="E887" s="20">
        <v>719</v>
      </c>
      <c r="F887" s="20"/>
      <c r="G887" s="20">
        <v>5181819</v>
      </c>
      <c r="H887" s="91"/>
    </row>
    <row r="888" spans="2:8" ht="12.75">
      <c r="B888" s="6" t="s">
        <v>798</v>
      </c>
      <c r="E888" s="20">
        <v>5847</v>
      </c>
      <c r="F888" s="20"/>
      <c r="G888" s="20">
        <v>30229037</v>
      </c>
      <c r="H888" s="91"/>
    </row>
    <row r="889" spans="2:8" ht="12.75">
      <c r="B889" s="6" t="s">
        <v>799</v>
      </c>
      <c r="E889" s="20">
        <v>5126</v>
      </c>
      <c r="F889" s="20"/>
      <c r="G889" s="20">
        <v>32127268</v>
      </c>
      <c r="H889" s="91"/>
    </row>
    <row r="890" spans="3:8" ht="12.75">
      <c r="C890" s="6"/>
      <c r="E890" s="22"/>
      <c r="F890" s="22"/>
      <c r="G890" s="22"/>
      <c r="H890" s="2"/>
    </row>
    <row r="891" spans="1:9" ht="12.75">
      <c r="A891" s="10" t="s">
        <v>800</v>
      </c>
      <c r="B891" s="10"/>
      <c r="C891" s="42"/>
      <c r="D891" s="42"/>
      <c r="E891" s="43"/>
      <c r="F891" s="124">
        <f>SUM(F892:F921)</f>
        <v>667</v>
      </c>
      <c r="G891" s="43"/>
      <c r="H891" s="44"/>
      <c r="I891" s="121">
        <f>SUM(H892:H921)</f>
        <v>6564752</v>
      </c>
    </row>
    <row r="892" spans="2:8" ht="12.75">
      <c r="B892" s="12" t="s">
        <v>801</v>
      </c>
      <c r="D892" s="16"/>
      <c r="E892" s="20">
        <v>72</v>
      </c>
      <c r="F892" s="20">
        <f>SUM(E892)</f>
        <v>72</v>
      </c>
      <c r="G892" s="20">
        <v>366703</v>
      </c>
      <c r="H892" s="91">
        <f>SUM(G892)</f>
        <v>366703</v>
      </c>
    </row>
    <row r="893" spans="2:8" ht="12.75">
      <c r="B893" s="12" t="s">
        <v>802</v>
      </c>
      <c r="D893" s="16"/>
      <c r="E893" s="20">
        <v>7</v>
      </c>
      <c r="F893" s="20">
        <f>SUM(E893)</f>
        <v>7</v>
      </c>
      <c r="G893" s="20">
        <v>14980</v>
      </c>
      <c r="H893" s="91">
        <f>SUM(G893)</f>
        <v>14980</v>
      </c>
    </row>
    <row r="894" spans="2:8" ht="12.75">
      <c r="B894" s="12" t="s">
        <v>803</v>
      </c>
      <c r="D894" s="13"/>
      <c r="E894" s="20">
        <v>24</v>
      </c>
      <c r="F894" s="20">
        <f>SUM(E894)</f>
        <v>24</v>
      </c>
      <c r="G894" s="20">
        <v>470000</v>
      </c>
      <c r="H894" s="91">
        <f>SUM(G894)</f>
        <v>470000</v>
      </c>
    </row>
    <row r="895" spans="2:8" ht="12.75">
      <c r="B895" s="12" t="s">
        <v>804</v>
      </c>
      <c r="D895" s="16"/>
      <c r="E895" s="20">
        <v>32</v>
      </c>
      <c r="F895" s="20">
        <f>SUM(E895)</f>
        <v>32</v>
      </c>
      <c r="G895" s="20">
        <v>78750</v>
      </c>
      <c r="H895" s="91">
        <f>SUM(G895)</f>
        <v>78750</v>
      </c>
    </row>
    <row r="896" spans="2:8" ht="12.75">
      <c r="B896" s="12" t="s">
        <v>805</v>
      </c>
      <c r="D896" s="16"/>
      <c r="E896" s="39"/>
      <c r="F896" s="29">
        <f>SUM(E897:E914)</f>
        <v>6</v>
      </c>
      <c r="G896" s="39"/>
      <c r="H896" s="91">
        <f>SUM(G897:G914)</f>
        <v>38068</v>
      </c>
    </row>
    <row r="897" spans="3:8" ht="12.75">
      <c r="C897" s="12"/>
      <c r="D897" s="37" t="s">
        <v>806</v>
      </c>
      <c r="E897" s="20"/>
      <c r="F897" s="20"/>
      <c r="G897" s="30"/>
      <c r="H897" s="2"/>
    </row>
    <row r="898" spans="3:8" ht="12.75">
      <c r="C898" s="12"/>
      <c r="D898" s="37" t="s">
        <v>807</v>
      </c>
      <c r="E898" s="20"/>
      <c r="F898" s="20"/>
      <c r="G898" s="30"/>
      <c r="H898" s="2"/>
    </row>
    <row r="899" spans="3:8" ht="12.75">
      <c r="C899" s="12"/>
      <c r="D899" s="37" t="s">
        <v>808</v>
      </c>
      <c r="E899" s="20"/>
      <c r="F899" s="20"/>
      <c r="G899" s="30"/>
      <c r="H899" s="2"/>
    </row>
    <row r="900" spans="3:8" ht="12.75">
      <c r="C900" s="12"/>
      <c r="D900" s="37" t="s">
        <v>809</v>
      </c>
      <c r="E900" s="20"/>
      <c r="F900" s="20"/>
      <c r="G900" s="30"/>
      <c r="H900" s="2"/>
    </row>
    <row r="901" spans="3:8" ht="12.75">
      <c r="C901" s="12"/>
      <c r="D901" s="37" t="s">
        <v>810</v>
      </c>
      <c r="E901" s="20"/>
      <c r="F901" s="20"/>
      <c r="G901" s="30"/>
      <c r="H901" s="2"/>
    </row>
    <row r="902" spans="3:8" ht="12.75">
      <c r="C902" s="12"/>
      <c r="D902" s="37" t="s">
        <v>811</v>
      </c>
      <c r="E902" s="20"/>
      <c r="F902" s="20"/>
      <c r="G902" s="30"/>
      <c r="H902" s="2"/>
    </row>
    <row r="903" spans="3:8" ht="12.75">
      <c r="C903" s="12"/>
      <c r="D903" s="37" t="s">
        <v>812</v>
      </c>
      <c r="E903" s="20"/>
      <c r="F903" s="20"/>
      <c r="G903" s="30"/>
      <c r="H903" s="2"/>
    </row>
    <row r="904" spans="3:8" ht="12.75">
      <c r="C904" s="28"/>
      <c r="D904" s="68" t="s">
        <v>813</v>
      </c>
      <c r="E904" s="27">
        <v>0</v>
      </c>
      <c r="F904" s="27"/>
      <c r="G904" s="30">
        <v>0</v>
      </c>
      <c r="H904" s="2"/>
    </row>
    <row r="905" spans="3:8" ht="12.75">
      <c r="C905" s="69"/>
      <c r="D905" s="68" t="s">
        <v>814</v>
      </c>
      <c r="E905" s="27"/>
      <c r="F905" s="27"/>
      <c r="G905" s="30"/>
      <c r="H905" s="2"/>
    </row>
    <row r="906" spans="3:8" ht="12.75">
      <c r="C906" s="69"/>
      <c r="D906" s="37" t="s">
        <v>815</v>
      </c>
      <c r="E906" s="20">
        <v>0</v>
      </c>
      <c r="F906" s="20"/>
      <c r="G906" s="30">
        <v>0</v>
      </c>
      <c r="H906" s="2"/>
    </row>
    <row r="907" spans="3:8" ht="12.75">
      <c r="C907" s="69"/>
      <c r="D907" s="37" t="s">
        <v>816</v>
      </c>
      <c r="E907" s="20">
        <v>6</v>
      </c>
      <c r="F907" s="20"/>
      <c r="G907" s="30">
        <v>38068</v>
      </c>
      <c r="H907" s="2"/>
    </row>
    <row r="908" spans="3:8" ht="12.75">
      <c r="C908" s="69"/>
      <c r="D908" s="37" t="s">
        <v>817</v>
      </c>
      <c r="E908" s="20"/>
      <c r="F908" s="20"/>
      <c r="G908" s="30"/>
      <c r="H908" s="2"/>
    </row>
    <row r="909" spans="3:8" ht="12.75">
      <c r="C909" s="69"/>
      <c r="D909" s="37" t="s">
        <v>818</v>
      </c>
      <c r="E909" s="20"/>
      <c r="F909" s="20"/>
      <c r="G909" s="30"/>
      <c r="H909" s="2"/>
    </row>
    <row r="910" spans="3:8" ht="12.75">
      <c r="C910" s="69"/>
      <c r="D910" s="37" t="s">
        <v>819</v>
      </c>
      <c r="E910" s="20"/>
      <c r="F910" s="20"/>
      <c r="G910" s="30"/>
      <c r="H910" s="2"/>
    </row>
    <row r="911" spans="3:8" ht="12.75">
      <c r="C911" s="69"/>
      <c r="D911" s="37" t="s">
        <v>820</v>
      </c>
      <c r="E911" s="20"/>
      <c r="F911" s="20"/>
      <c r="G911" s="30"/>
      <c r="H911" s="2"/>
    </row>
    <row r="912" spans="3:8" ht="12.75">
      <c r="C912" s="69"/>
      <c r="D912" s="37" t="s">
        <v>821</v>
      </c>
      <c r="E912" s="20"/>
      <c r="F912" s="20"/>
      <c r="G912" s="30"/>
      <c r="H912" s="2"/>
    </row>
    <row r="913" spans="3:8" ht="12.75">
      <c r="C913" s="69"/>
      <c r="D913" s="37" t="s">
        <v>822</v>
      </c>
      <c r="E913" s="20">
        <v>0</v>
      </c>
      <c r="F913" s="20"/>
      <c r="G913" s="30">
        <v>0</v>
      </c>
      <c r="H913" s="2"/>
    </row>
    <row r="914" spans="3:8" ht="12.75">
      <c r="C914" s="69"/>
      <c r="D914" s="37" t="s">
        <v>823</v>
      </c>
      <c r="E914" s="20"/>
      <c r="F914" s="20"/>
      <c r="G914" s="30"/>
      <c r="H914" s="2"/>
    </row>
    <row r="915" spans="2:8" ht="12.75">
      <c r="B915" s="12" t="s">
        <v>824</v>
      </c>
      <c r="C915" s="18"/>
      <c r="D915" s="16"/>
      <c r="E915" s="39"/>
      <c r="F915" s="29">
        <f>SUM(E916:E921)</f>
        <v>526</v>
      </c>
      <c r="G915" s="39"/>
      <c r="H915" s="91">
        <f>SUM(G916:G921)</f>
        <v>5596251</v>
      </c>
    </row>
    <row r="916" spans="3:8" ht="12.75">
      <c r="C916" s="35"/>
      <c r="D916" s="37" t="s">
        <v>825</v>
      </c>
      <c r="E916" s="20"/>
      <c r="F916" s="20"/>
      <c r="G916" s="30"/>
      <c r="H916" s="2"/>
    </row>
    <row r="917" spans="3:8" ht="12.75">
      <c r="C917" s="35"/>
      <c r="D917" s="21" t="s">
        <v>826</v>
      </c>
      <c r="E917" s="20">
        <v>8</v>
      </c>
      <c r="F917" s="20"/>
      <c r="G917" s="30">
        <v>14600</v>
      </c>
      <c r="H917" s="2"/>
    </row>
    <row r="918" spans="3:8" ht="12.75">
      <c r="C918" s="18"/>
      <c r="D918" s="37" t="s">
        <v>849</v>
      </c>
      <c r="E918" s="20"/>
      <c r="F918" s="20"/>
      <c r="G918" s="30"/>
      <c r="H918" s="2"/>
    </row>
    <row r="919" spans="3:8" ht="12.75">
      <c r="C919" s="6"/>
      <c r="D919" s="21" t="s">
        <v>827</v>
      </c>
      <c r="E919" s="20">
        <v>0</v>
      </c>
      <c r="F919" s="20"/>
      <c r="G919" s="30">
        <v>0</v>
      </c>
      <c r="H919" s="2"/>
    </row>
    <row r="920" spans="3:8" ht="12.75">
      <c r="C920" s="6"/>
      <c r="D920" s="21" t="s">
        <v>828</v>
      </c>
      <c r="E920" s="20">
        <v>412</v>
      </c>
      <c r="F920" s="20"/>
      <c r="G920" s="30">
        <v>4553941</v>
      </c>
      <c r="H920" s="2"/>
    </row>
    <row r="921" spans="3:8" ht="12.75">
      <c r="C921" s="18"/>
      <c r="D921" s="37" t="s">
        <v>829</v>
      </c>
      <c r="E921" s="30">
        <v>106</v>
      </c>
      <c r="F921" s="30"/>
      <c r="G921" s="30">
        <v>1027710</v>
      </c>
      <c r="H921" s="2"/>
    </row>
    <row r="922" spans="1:9" ht="15">
      <c r="A922" s="46" t="s">
        <v>664</v>
      </c>
      <c r="B922" s="47"/>
      <c r="C922" s="47"/>
      <c r="D922" s="48"/>
      <c r="E922" s="49"/>
      <c r="F922" s="49">
        <f>SUM(E887:E921)</f>
        <v>12359</v>
      </c>
      <c r="G922" s="70"/>
      <c r="H922" s="118"/>
      <c r="I922" s="119">
        <f>SUM(I886:I921)</f>
        <v>74102876</v>
      </c>
    </row>
    <row r="923" spans="1:8" ht="15.75" thickBot="1">
      <c r="A923" s="53"/>
      <c r="B923" s="53"/>
      <c r="C923" s="53"/>
      <c r="D923" s="58"/>
      <c r="E923" s="71"/>
      <c r="F923" s="141"/>
      <c r="G923" s="71"/>
      <c r="H923" s="55"/>
    </row>
    <row r="924" spans="1:9" ht="17.25" thickBot="1" thickTop="1">
      <c r="A924" s="59" t="s">
        <v>830</v>
      </c>
      <c r="B924" s="60"/>
      <c r="C924" s="60"/>
      <c r="D924" s="61"/>
      <c r="E924" s="72"/>
      <c r="F924" s="62"/>
      <c r="G924" s="72"/>
      <c r="H924" s="133"/>
      <c r="I924" s="148">
        <f>+I881+I922</f>
        <v>85397854</v>
      </c>
    </row>
    <row r="925" spans="1:8" ht="15.75" thickTop="1">
      <c r="A925" s="53"/>
      <c r="B925" s="53"/>
      <c r="C925" s="53"/>
      <c r="D925" s="58"/>
      <c r="E925" s="54"/>
      <c r="F925" s="138"/>
      <c r="G925" s="54"/>
      <c r="H925" s="55"/>
    </row>
    <row r="926" spans="1:8" ht="15">
      <c r="A926" s="53"/>
      <c r="B926" s="53"/>
      <c r="C926" s="53"/>
      <c r="D926" s="58"/>
      <c r="E926" s="54"/>
      <c r="F926" s="138"/>
      <c r="G926" s="54"/>
      <c r="H926" s="55"/>
    </row>
    <row r="927" spans="1:8" ht="15.75" thickBot="1">
      <c r="A927" s="53"/>
      <c r="B927" s="53"/>
      <c r="C927" s="53"/>
      <c r="D927" s="58"/>
      <c r="E927" s="54"/>
      <c r="F927" s="138"/>
      <c r="G927" s="54"/>
      <c r="H927" s="55"/>
    </row>
    <row r="928" spans="1:9" ht="15.75">
      <c r="A928" s="73" t="s">
        <v>831</v>
      </c>
      <c r="B928" s="74"/>
      <c r="C928" s="74"/>
      <c r="D928" s="75"/>
      <c r="E928" s="76"/>
      <c r="F928" s="142"/>
      <c r="G928" s="76"/>
      <c r="H928" s="134"/>
      <c r="I928" s="149"/>
    </row>
    <row r="929" spans="1:9" ht="16.5" thickBot="1">
      <c r="A929" s="77"/>
      <c r="B929" s="78" t="s">
        <v>832</v>
      </c>
      <c r="C929" s="78"/>
      <c r="D929" s="79"/>
      <c r="E929" s="80"/>
      <c r="F929" s="143"/>
      <c r="G929" s="80"/>
      <c r="H929" s="135"/>
      <c r="I929" s="150">
        <f>+I735+I924</f>
        <v>128086580</v>
      </c>
    </row>
    <row r="930" spans="1:8" ht="15.75">
      <c r="A930" s="16"/>
      <c r="B930" s="63"/>
      <c r="C930" s="63"/>
      <c r="D930" s="64"/>
      <c r="E930" s="81"/>
      <c r="F930" s="81"/>
      <c r="G930" s="81"/>
      <c r="H930" s="65"/>
    </row>
    <row r="931" spans="1:8" ht="15.75">
      <c r="A931" s="16"/>
      <c r="B931" s="63"/>
      <c r="C931" s="63"/>
      <c r="D931" s="64"/>
      <c r="E931" s="81"/>
      <c r="F931" s="81"/>
      <c r="G931" s="81"/>
      <c r="H931" s="65"/>
    </row>
    <row r="932" spans="1:8" ht="15.75">
      <c r="A932" s="16"/>
      <c r="B932" s="63"/>
      <c r="C932" s="63"/>
      <c r="D932" s="64"/>
      <c r="E932" s="81"/>
      <c r="F932" s="81"/>
      <c r="G932" s="81"/>
      <c r="H932" s="65"/>
    </row>
    <row r="933" spans="1:8" ht="15.75">
      <c r="A933" s="16"/>
      <c r="B933" s="63"/>
      <c r="C933" s="63"/>
      <c r="D933" s="64"/>
      <c r="E933" s="81"/>
      <c r="F933" s="81"/>
      <c r="G933" s="81"/>
      <c r="H933" s="65"/>
    </row>
    <row r="934" spans="1:8" ht="15.75">
      <c r="A934" s="16"/>
      <c r="B934" s="63"/>
      <c r="C934" s="63"/>
      <c r="D934" s="64"/>
      <c r="E934" s="81"/>
      <c r="F934" s="81"/>
      <c r="G934" s="81"/>
      <c r="H934" s="65"/>
    </row>
    <row r="935" spans="5:8" ht="12.75">
      <c r="E935" s="52"/>
      <c r="F935" s="52"/>
      <c r="G935" s="52"/>
      <c r="H935" s="34"/>
    </row>
    <row r="936" spans="1:8" ht="12.75">
      <c r="A936" s="12"/>
      <c r="B936" s="12"/>
      <c r="C936" s="16"/>
      <c r="D936" s="16"/>
      <c r="E936" s="14"/>
      <c r="F936" s="14"/>
      <c r="G936" s="14"/>
      <c r="H936" s="17"/>
    </row>
    <row r="937" spans="5:8" ht="12.75">
      <c r="E937" s="1"/>
      <c r="F937" s="1"/>
      <c r="G937" s="1"/>
      <c r="H937" s="2"/>
    </row>
    <row r="938" spans="1:8" ht="12.75">
      <c r="A938" s="82" t="s">
        <v>855</v>
      </c>
      <c r="B938" s="82"/>
      <c r="C938" s="82"/>
      <c r="D938" s="82"/>
      <c r="E938" s="1"/>
      <c r="F938" s="1"/>
      <c r="G938" s="1"/>
      <c r="H938" s="2"/>
    </row>
    <row r="939" spans="1:8" ht="12.75">
      <c r="A939" s="83">
        <v>36829</v>
      </c>
      <c r="B939" s="83"/>
      <c r="C939" s="82"/>
      <c r="D939" s="82"/>
      <c r="E939" s="1"/>
      <c r="F939" s="1"/>
      <c r="G939" s="1"/>
      <c r="H939" s="2"/>
    </row>
    <row r="940" spans="1:8" ht="12.75">
      <c r="A940" s="82" t="s">
        <v>854</v>
      </c>
      <c r="B940" s="82"/>
      <c r="C940" s="82"/>
      <c r="D940" s="82"/>
      <c r="E940" s="1"/>
      <c r="F940" s="1"/>
      <c r="G940" s="1"/>
      <c r="H940" s="2"/>
    </row>
    <row r="941" spans="5:8" ht="12.75">
      <c r="E941" s="1"/>
      <c r="F941" s="1"/>
      <c r="G941" s="1"/>
      <c r="H941" s="2"/>
    </row>
    <row r="942" spans="5:8" ht="12.75">
      <c r="E942" s="1"/>
      <c r="F942" s="1"/>
      <c r="G942" s="1"/>
      <c r="H942" s="2"/>
    </row>
    <row r="943" spans="5:8" ht="12.75">
      <c r="E943" s="1"/>
      <c r="F943" s="1"/>
      <c r="G943" s="1"/>
      <c r="H943" s="2"/>
    </row>
    <row r="944" spans="5:8" ht="12.75">
      <c r="E944" s="1"/>
      <c r="F944" s="1"/>
      <c r="G944" s="1"/>
      <c r="H944" s="2"/>
    </row>
    <row r="945" spans="5:8" ht="12.75">
      <c r="E945" s="1"/>
      <c r="F945" s="1"/>
      <c r="G945" s="1"/>
      <c r="H945" s="2"/>
    </row>
    <row r="946" spans="5:8" ht="12.75">
      <c r="E946" s="1"/>
      <c r="F946" s="1"/>
      <c r="G946" s="1"/>
      <c r="H946" s="2"/>
    </row>
    <row r="947" spans="5:8" ht="12.75">
      <c r="E947" s="1"/>
      <c r="F947" s="1"/>
      <c r="G947" s="1"/>
      <c r="H947" s="2"/>
    </row>
    <row r="948" spans="5:8" ht="12.75">
      <c r="E948" s="1"/>
      <c r="F948" s="1"/>
      <c r="G948" s="1"/>
      <c r="H948" s="2"/>
    </row>
    <row r="949" spans="5:8" ht="12.75">
      <c r="E949" s="1"/>
      <c r="F949" s="1"/>
      <c r="G949" s="1"/>
      <c r="H949" s="2"/>
    </row>
    <row r="950" spans="5:8" ht="12.75">
      <c r="E950" s="1"/>
      <c r="F950" s="1"/>
      <c r="G950" s="1"/>
      <c r="H950" s="2"/>
    </row>
    <row r="951" spans="5:8" ht="12.75">
      <c r="E951" s="1"/>
      <c r="F951" s="1"/>
      <c r="G951" s="1"/>
      <c r="H951" s="2"/>
    </row>
    <row r="952" spans="5:8" ht="12.75">
      <c r="E952" s="1"/>
      <c r="F952" s="1"/>
      <c r="G952" s="1"/>
      <c r="H952" s="2"/>
    </row>
    <row r="953" spans="5:8" ht="12.75">
      <c r="E953" s="1"/>
      <c r="F953" s="1"/>
      <c r="G953" s="1"/>
      <c r="H953" s="2"/>
    </row>
    <row r="954" spans="5:8" ht="12.75">
      <c r="E954" s="1"/>
      <c r="F954" s="1"/>
      <c r="G954" s="1"/>
      <c r="H954" s="2"/>
    </row>
    <row r="955" spans="5:8" ht="12.75">
      <c r="E955" s="1"/>
      <c r="F955" s="1"/>
      <c r="G955" s="1"/>
      <c r="H955" s="2"/>
    </row>
    <row r="956" spans="5:8" ht="12.75">
      <c r="E956" s="1"/>
      <c r="F956" s="1"/>
      <c r="G956" s="1"/>
      <c r="H956" s="2"/>
    </row>
    <row r="957" spans="5:8" ht="12.75">
      <c r="E957" s="1"/>
      <c r="F957" s="1"/>
      <c r="G957" s="1"/>
      <c r="H957" s="2"/>
    </row>
    <row r="958" spans="5:8" ht="12.75">
      <c r="E958" s="1"/>
      <c r="F958" s="1"/>
      <c r="G958" s="1"/>
      <c r="H958" s="2"/>
    </row>
    <row r="959" spans="5:8" ht="12.75">
      <c r="E959" s="1"/>
      <c r="F959" s="1"/>
      <c r="G959" s="1"/>
      <c r="H959" s="2"/>
    </row>
  </sheetData>
  <mergeCells count="20">
    <mergeCell ref="A1:I1"/>
    <mergeCell ref="A4:I4"/>
    <mergeCell ref="A5:I5"/>
    <mergeCell ref="A6:I6"/>
    <mergeCell ref="A739:I739"/>
    <mergeCell ref="A741:I741"/>
    <mergeCell ref="A884:I884"/>
    <mergeCell ref="A740:I740"/>
    <mergeCell ref="A713:I713"/>
    <mergeCell ref="A15:I15"/>
    <mergeCell ref="A17:I17"/>
    <mergeCell ref="A675:I675"/>
    <mergeCell ref="A702:I702"/>
    <mergeCell ref="A16:I16"/>
    <mergeCell ref="A9:I9"/>
    <mergeCell ref="A10:I10"/>
    <mergeCell ref="A7:I7"/>
    <mergeCell ref="E11:F12"/>
    <mergeCell ref="G11:I12"/>
    <mergeCell ref="A8:I8"/>
  </mergeCells>
  <printOptions horizontalCentered="1"/>
  <pageMargins left="0.25" right="0.26" top="0.5" bottom="0.68" header="0.29" footer="0.23"/>
  <pageSetup fitToHeight="0" horizontalDpi="600" verticalDpi="600" orientation="portrait" scale="90" r:id="rId1"/>
  <headerFooter alignWithMargins="0">
    <oddFooter>&amp;L&amp;7UNC-CH OSSA
Prepared by Office of Institutional Research
11/01/01&amp;R&amp;8Page &amp;P of &amp;N</oddFooter>
  </headerFooter>
  <rowBreaks count="10" manualBreakCount="10">
    <brk id="428" max="8" man="1"/>
    <brk id="483" max="8" man="1"/>
    <brk id="540" max="8" man="1"/>
    <brk id="595" max="8" man="1"/>
    <brk id="646" max="8" man="1"/>
    <brk id="699" max="8" man="1"/>
    <brk id="750" max="8" man="1"/>
    <brk id="804" max="8" man="1"/>
    <brk id="856" max="8" man="1"/>
    <brk id="90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="75" zoomScaleNormal="75" zoomScaleSheetLayoutView="100" workbookViewId="0" topLeftCell="A1">
      <selection activeCell="G106" sqref="G106"/>
    </sheetView>
  </sheetViews>
  <sheetFormatPr defaultColWidth="9.140625" defaultRowHeight="12.75"/>
  <cols>
    <col min="3" max="3" width="40.421875" style="0" customWidth="1"/>
    <col min="4" max="4" width="9.421875" style="0" customWidth="1"/>
    <col min="5" max="5" width="11.57421875" style="0" customWidth="1"/>
    <col min="6" max="6" width="16.57421875" style="84" customWidth="1"/>
  </cols>
  <sheetData>
    <row r="1" ht="12.75">
      <c r="F1" s="2" t="s">
        <v>875</v>
      </c>
    </row>
    <row r="2" ht="12.75">
      <c r="F2" s="2"/>
    </row>
    <row r="3" spans="1:6" ht="15">
      <c r="A3" s="191" t="s">
        <v>852</v>
      </c>
      <c r="B3" s="191"/>
      <c r="C3" s="191"/>
      <c r="D3" s="191"/>
      <c r="E3" s="191"/>
      <c r="F3" s="191"/>
    </row>
    <row r="4" spans="1:6" ht="15">
      <c r="A4" s="191" t="s">
        <v>35</v>
      </c>
      <c r="B4" s="191"/>
      <c r="C4" s="191"/>
      <c r="D4" s="191"/>
      <c r="E4" s="191"/>
      <c r="F4" s="191"/>
    </row>
    <row r="5" spans="1:6" ht="15">
      <c r="A5" s="191" t="s">
        <v>36</v>
      </c>
      <c r="B5" s="191"/>
      <c r="C5" s="191"/>
      <c r="D5" s="191"/>
      <c r="E5" s="191"/>
      <c r="F5" s="191"/>
    </row>
    <row r="6" spans="1:6" ht="15">
      <c r="A6" s="3"/>
      <c r="B6" s="3"/>
      <c r="C6" s="3"/>
      <c r="D6" s="3"/>
      <c r="E6" s="3"/>
      <c r="F6" s="3"/>
    </row>
    <row r="7" spans="1:6" ht="12.75">
      <c r="A7" s="192" t="s">
        <v>37</v>
      </c>
      <c r="B7" s="192"/>
      <c r="C7" s="192"/>
      <c r="D7" s="192"/>
      <c r="E7" s="192"/>
      <c r="F7" s="192"/>
    </row>
    <row r="8" spans="1:6" ht="12.75">
      <c r="A8" s="192" t="s">
        <v>856</v>
      </c>
      <c r="B8" s="192"/>
      <c r="C8" s="192"/>
      <c r="D8" s="192"/>
      <c r="E8" s="192"/>
      <c r="F8" s="192"/>
    </row>
    <row r="9" spans="1:6" ht="12.75">
      <c r="A9" s="86"/>
      <c r="B9" s="86"/>
      <c r="C9" s="86"/>
      <c r="D9" s="86"/>
      <c r="E9" s="86"/>
      <c r="F9" s="86"/>
    </row>
    <row r="10" ht="12.75">
      <c r="E10" s="1"/>
    </row>
    <row r="12" spans="1:6" ht="26.25">
      <c r="A12" s="87"/>
      <c r="B12" s="87"/>
      <c r="C12" s="87"/>
      <c r="D12" s="87"/>
      <c r="E12" s="116" t="s">
        <v>41</v>
      </c>
      <c r="F12" s="4" t="s">
        <v>42</v>
      </c>
    </row>
    <row r="13" spans="1:6" ht="15">
      <c r="A13" s="196" t="s">
        <v>39</v>
      </c>
      <c r="B13" s="196"/>
      <c r="C13" s="196"/>
      <c r="D13" s="196"/>
      <c r="E13" s="196"/>
      <c r="F13" s="196"/>
    </row>
    <row r="14" ht="13.5" thickBot="1"/>
    <row r="15" spans="1:6" s="31" customFormat="1" ht="16.5" thickBot="1" thickTop="1">
      <c r="A15" s="193" t="s">
        <v>38</v>
      </c>
      <c r="B15" s="194"/>
      <c r="C15" s="194"/>
      <c r="D15" s="194"/>
      <c r="E15" s="194"/>
      <c r="F15" s="195"/>
    </row>
    <row r="16" spans="1:6" ht="15.75" thickTop="1">
      <c r="A16" s="53"/>
      <c r="B16" s="88"/>
      <c r="C16" s="16"/>
      <c r="D16" s="16"/>
      <c r="E16" s="1"/>
      <c r="F16" s="89"/>
    </row>
    <row r="17" spans="1:8" ht="12.75">
      <c r="A17" s="10" t="s">
        <v>833</v>
      </c>
      <c r="B17" s="10"/>
      <c r="C17" s="11"/>
      <c r="D17" s="11"/>
      <c r="E17" s="155">
        <v>6463</v>
      </c>
      <c r="F17" s="158">
        <f>+F19+F21+F23+F25+F33+F42+F44+F58+F72+F79</f>
        <v>21483847</v>
      </c>
      <c r="H17" s="6"/>
    </row>
    <row r="18" spans="1:6" ht="12.75">
      <c r="A18" s="12"/>
      <c r="B18" s="12"/>
      <c r="C18" s="13"/>
      <c r="D18" s="13"/>
      <c r="E18" s="14"/>
      <c r="F18" s="15"/>
    </row>
    <row r="19" spans="2:6" ht="12.75">
      <c r="B19" s="12" t="s">
        <v>2</v>
      </c>
      <c r="C19" s="16"/>
      <c r="D19" s="16"/>
      <c r="E19" s="153">
        <v>247</v>
      </c>
      <c r="F19" s="17">
        <v>983186</v>
      </c>
    </row>
    <row r="20" spans="5:6" ht="12.75">
      <c r="E20" s="154"/>
      <c r="F20" s="2"/>
    </row>
    <row r="21" spans="2:6" ht="12.75">
      <c r="B21" s="12" t="s">
        <v>46</v>
      </c>
      <c r="C21" s="16"/>
      <c r="D21" s="16"/>
      <c r="E21" s="153">
        <v>135</v>
      </c>
      <c r="F21" s="17">
        <v>547141</v>
      </c>
    </row>
    <row r="22" spans="2:6" ht="12.75">
      <c r="B22" s="16"/>
      <c r="C22" s="16"/>
      <c r="D22" s="16"/>
      <c r="E22" s="145"/>
      <c r="F22" s="15"/>
    </row>
    <row r="23" spans="2:6" ht="12.75">
      <c r="B23" s="12" t="s">
        <v>54</v>
      </c>
      <c r="C23" s="16"/>
      <c r="D23" s="16"/>
      <c r="E23" s="153">
        <v>113</v>
      </c>
      <c r="F23" s="17">
        <v>179986</v>
      </c>
    </row>
    <row r="24" spans="2:6" ht="12.75">
      <c r="B24" s="16"/>
      <c r="C24" s="16"/>
      <c r="D24" s="16"/>
      <c r="E24" s="14"/>
      <c r="F24" s="90"/>
    </row>
    <row r="25" spans="2:6" ht="12.75">
      <c r="B25" s="12" t="s">
        <v>834</v>
      </c>
      <c r="C25" s="16"/>
      <c r="D25" s="16"/>
      <c r="E25" s="153">
        <v>335</v>
      </c>
      <c r="F25" s="17">
        <v>1888430</v>
      </c>
    </row>
    <row r="26" spans="1:6" ht="12.75">
      <c r="A26" s="26"/>
      <c r="B26" s="26"/>
      <c r="C26" s="93" t="s">
        <v>62</v>
      </c>
      <c r="D26" s="68"/>
      <c r="E26" s="52">
        <v>29</v>
      </c>
      <c r="F26" s="27">
        <v>72500</v>
      </c>
    </row>
    <row r="27" spans="1:6" ht="12.75">
      <c r="A27" s="26"/>
      <c r="B27" s="26"/>
      <c r="C27" s="167" t="s">
        <v>72</v>
      </c>
      <c r="D27" s="68"/>
      <c r="E27" s="20">
        <v>77</v>
      </c>
      <c r="F27" s="20">
        <v>517505</v>
      </c>
    </row>
    <row r="28" spans="1:6" ht="12.75">
      <c r="A28" s="26"/>
      <c r="B28" s="26"/>
      <c r="C28" s="68" t="s">
        <v>73</v>
      </c>
      <c r="D28" s="68"/>
      <c r="E28" s="52">
        <v>99</v>
      </c>
      <c r="F28" s="27">
        <v>781500</v>
      </c>
    </row>
    <row r="29" spans="1:6" ht="12.75">
      <c r="A29" s="26"/>
      <c r="B29" s="26"/>
      <c r="C29" s="37" t="s">
        <v>89</v>
      </c>
      <c r="D29" s="68"/>
      <c r="E29" s="20">
        <v>80</v>
      </c>
      <c r="F29" s="20">
        <v>313425</v>
      </c>
    </row>
    <row r="30" spans="1:6" ht="12.75">
      <c r="A30" s="26"/>
      <c r="B30" s="26"/>
      <c r="C30" s="68" t="s">
        <v>90</v>
      </c>
      <c r="D30" s="68"/>
      <c r="E30" s="20">
        <v>15</v>
      </c>
      <c r="F30" s="20">
        <v>36250</v>
      </c>
    </row>
    <row r="31" spans="1:6" ht="12.75">
      <c r="A31" s="26"/>
      <c r="B31" s="26"/>
      <c r="C31" s="68" t="s">
        <v>91</v>
      </c>
      <c r="D31" s="68"/>
      <c r="E31" s="52">
        <v>35</v>
      </c>
      <c r="F31" s="52">
        <v>167250</v>
      </c>
    </row>
    <row r="32" spans="1:6" ht="11.25" customHeight="1">
      <c r="A32" s="26"/>
      <c r="B32" s="26"/>
      <c r="C32" s="26"/>
      <c r="D32" s="26"/>
      <c r="E32" s="52"/>
      <c r="F32" s="85"/>
    </row>
    <row r="33" spans="1:9" ht="11.25" customHeight="1">
      <c r="A33" s="26"/>
      <c r="B33" s="23" t="s">
        <v>835</v>
      </c>
      <c r="C33" s="21"/>
      <c r="D33" s="21"/>
      <c r="E33" s="145">
        <v>2935</v>
      </c>
      <c r="F33" s="15">
        <v>4294118</v>
      </c>
      <c r="H33" s="1"/>
      <c r="I33" s="1"/>
    </row>
    <row r="34" spans="1:6" ht="11.25" customHeight="1">
      <c r="A34" s="26"/>
      <c r="B34" s="26"/>
      <c r="C34" s="68" t="s">
        <v>98</v>
      </c>
      <c r="D34" s="68"/>
      <c r="E34" s="52">
        <v>192</v>
      </c>
      <c r="F34" s="52">
        <v>202460</v>
      </c>
    </row>
    <row r="35" spans="1:6" ht="11.25" customHeight="1">
      <c r="A35" s="26"/>
      <c r="B35" s="26"/>
      <c r="C35" s="68" t="s">
        <v>101</v>
      </c>
      <c r="D35" s="68"/>
      <c r="E35" s="52">
        <v>83</v>
      </c>
      <c r="F35" s="52">
        <v>133402</v>
      </c>
    </row>
    <row r="36" spans="1:6" ht="12.75">
      <c r="A36" s="26"/>
      <c r="B36" s="26"/>
      <c r="C36" s="68" t="s">
        <v>104</v>
      </c>
      <c r="D36" s="68"/>
      <c r="E36" s="20">
        <v>420</v>
      </c>
      <c r="F36" s="20">
        <v>604734</v>
      </c>
    </row>
    <row r="37" spans="1:6" ht="12.75">
      <c r="A37" s="26"/>
      <c r="B37" s="26"/>
      <c r="C37" s="68" t="s">
        <v>106</v>
      </c>
      <c r="D37" s="68"/>
      <c r="E37" s="52">
        <v>83</v>
      </c>
      <c r="F37" s="52">
        <v>125178</v>
      </c>
    </row>
    <row r="38" spans="1:6" ht="12.75">
      <c r="A38" s="26"/>
      <c r="B38" s="26"/>
      <c r="C38" s="68" t="s">
        <v>109</v>
      </c>
      <c r="D38" s="68"/>
      <c r="E38" s="52">
        <v>495</v>
      </c>
      <c r="F38" s="52">
        <v>1088757</v>
      </c>
    </row>
    <row r="39" spans="1:6" ht="12.75">
      <c r="A39" s="26"/>
      <c r="B39" s="26"/>
      <c r="C39" s="68" t="s">
        <v>112</v>
      </c>
      <c r="D39" s="68"/>
      <c r="E39" s="52">
        <v>11</v>
      </c>
      <c r="F39" s="52">
        <v>28671</v>
      </c>
    </row>
    <row r="40" spans="1:6" ht="12.75">
      <c r="A40" s="26"/>
      <c r="B40" s="26"/>
      <c r="C40" s="68" t="s">
        <v>115</v>
      </c>
      <c r="D40" s="37"/>
      <c r="E40" s="19">
        <v>1651</v>
      </c>
      <c r="F40" s="19">
        <v>2110916</v>
      </c>
    </row>
    <row r="41" spans="1:6" ht="12.75">
      <c r="A41" s="26"/>
      <c r="B41" s="26"/>
      <c r="C41" s="57"/>
      <c r="D41" s="26"/>
      <c r="E41" s="52"/>
      <c r="F41" s="85"/>
    </row>
    <row r="42" spans="1:6" ht="12.75">
      <c r="A42" s="26"/>
      <c r="B42" s="23" t="s">
        <v>389</v>
      </c>
      <c r="C42" s="21"/>
      <c r="D42" s="21"/>
      <c r="E42" s="145">
        <v>68</v>
      </c>
      <c r="F42" s="15">
        <v>339023</v>
      </c>
    </row>
    <row r="43" spans="1:6" ht="12.75">
      <c r="A43" s="26"/>
      <c r="B43" s="21"/>
      <c r="C43" s="21"/>
      <c r="D43" s="21"/>
      <c r="E43" s="19"/>
      <c r="F43" s="15"/>
    </row>
    <row r="44" spans="1:9" ht="12.75">
      <c r="A44" s="26"/>
      <c r="B44" s="23" t="s">
        <v>23</v>
      </c>
      <c r="C44" s="21"/>
      <c r="D44" s="21"/>
      <c r="E44" s="145">
        <v>321</v>
      </c>
      <c r="F44" s="15">
        <v>388449</v>
      </c>
      <c r="H44" s="1"/>
      <c r="I44" s="1"/>
    </row>
    <row r="45" spans="1:6" ht="12.75">
      <c r="A45" s="26"/>
      <c r="B45" s="26"/>
      <c r="C45" s="68" t="s">
        <v>401</v>
      </c>
      <c r="D45" s="26"/>
      <c r="E45" s="52">
        <v>13</v>
      </c>
      <c r="F45" s="52">
        <v>9411</v>
      </c>
    </row>
    <row r="46" spans="1:6" ht="12.75">
      <c r="A46" s="26"/>
      <c r="B46" s="26"/>
      <c r="C46" s="68" t="s">
        <v>405</v>
      </c>
      <c r="D46" s="68"/>
      <c r="E46" s="52">
        <v>55</v>
      </c>
      <c r="F46" s="52">
        <v>133710</v>
      </c>
    </row>
    <row r="47" spans="1:6" ht="12.75">
      <c r="A47" s="26"/>
      <c r="B47" s="26"/>
      <c r="C47" s="68" t="s">
        <v>421</v>
      </c>
      <c r="D47" s="68"/>
      <c r="E47" s="52">
        <v>12</v>
      </c>
      <c r="F47" s="52">
        <v>12600</v>
      </c>
    </row>
    <row r="48" spans="1:6" ht="12.75">
      <c r="A48" s="26"/>
      <c r="B48" s="26"/>
      <c r="C48" s="68" t="s">
        <v>423</v>
      </c>
      <c r="D48" s="68"/>
      <c r="E48" s="52">
        <v>27</v>
      </c>
      <c r="F48" s="52">
        <v>19800</v>
      </c>
    </row>
    <row r="49" spans="1:6" ht="12.75">
      <c r="A49" s="26"/>
      <c r="B49" s="26"/>
      <c r="C49" s="68" t="s">
        <v>433</v>
      </c>
      <c r="D49" s="68"/>
      <c r="E49" s="20">
        <v>35</v>
      </c>
      <c r="F49" s="30">
        <v>22768</v>
      </c>
    </row>
    <row r="50" spans="1:6" ht="12.75">
      <c r="A50" s="26"/>
      <c r="B50" s="26"/>
      <c r="C50" s="68" t="s">
        <v>435</v>
      </c>
      <c r="D50" s="68"/>
      <c r="E50" s="52">
        <v>3</v>
      </c>
      <c r="F50" s="52">
        <v>2770</v>
      </c>
    </row>
    <row r="51" spans="1:6" ht="12.75">
      <c r="A51" s="26"/>
      <c r="B51" s="26"/>
      <c r="C51" s="68" t="s">
        <v>438</v>
      </c>
      <c r="D51" s="68"/>
      <c r="E51" s="52">
        <v>66</v>
      </c>
      <c r="F51" s="52">
        <v>86075</v>
      </c>
    </row>
    <row r="52" spans="1:6" ht="12.75">
      <c r="A52" s="26"/>
      <c r="B52" s="26"/>
      <c r="C52" s="68" t="s">
        <v>440</v>
      </c>
      <c r="D52" s="68"/>
      <c r="E52" s="52">
        <v>3</v>
      </c>
      <c r="F52" s="52">
        <v>3800</v>
      </c>
    </row>
    <row r="53" spans="1:6" ht="12.75">
      <c r="A53" s="26"/>
      <c r="B53" s="26"/>
      <c r="C53" s="68" t="s">
        <v>443</v>
      </c>
      <c r="D53" s="68"/>
      <c r="E53" s="27">
        <v>1</v>
      </c>
      <c r="F53" s="30">
        <v>4500</v>
      </c>
    </row>
    <row r="54" spans="1:6" ht="12.75">
      <c r="A54" s="26"/>
      <c r="B54" s="26"/>
      <c r="C54" s="68" t="s">
        <v>445</v>
      </c>
      <c r="D54" s="68"/>
      <c r="E54" s="52">
        <v>94</v>
      </c>
      <c r="F54" s="52">
        <v>79265</v>
      </c>
    </row>
    <row r="55" spans="1:6" ht="12.75">
      <c r="A55" s="26"/>
      <c r="B55" s="26"/>
      <c r="C55" s="68" t="s">
        <v>463</v>
      </c>
      <c r="D55" s="68"/>
      <c r="E55" s="52">
        <v>12</v>
      </c>
      <c r="F55" s="52">
        <v>13750</v>
      </c>
    </row>
    <row r="56" spans="1:6" ht="12.75">
      <c r="A56" s="26"/>
      <c r="B56" s="26"/>
      <c r="C56" s="68" t="s">
        <v>471</v>
      </c>
      <c r="D56" s="37"/>
      <c r="E56" s="19">
        <v>0</v>
      </c>
      <c r="F56" s="19">
        <v>0</v>
      </c>
    </row>
    <row r="57" spans="1:6" ht="12.75">
      <c r="A57" s="26"/>
      <c r="B57" s="26"/>
      <c r="C57" s="26"/>
      <c r="D57" s="26"/>
      <c r="E57" s="52"/>
      <c r="F57" s="85"/>
    </row>
    <row r="58" spans="1:9" ht="12.75">
      <c r="A58" s="26"/>
      <c r="B58" s="23" t="s">
        <v>24</v>
      </c>
      <c r="C58" s="21"/>
      <c r="D58" s="21"/>
      <c r="E58" s="151">
        <v>795</v>
      </c>
      <c r="F58" s="159">
        <v>1667745</v>
      </c>
      <c r="H58" s="1"/>
      <c r="I58" s="1"/>
    </row>
    <row r="59" spans="1:6" ht="12.75">
      <c r="A59" s="57"/>
      <c r="B59" s="57"/>
      <c r="C59" s="68" t="s">
        <v>474</v>
      </c>
      <c r="D59" s="68"/>
      <c r="E59" s="52">
        <v>28</v>
      </c>
      <c r="F59" s="52">
        <v>95453</v>
      </c>
    </row>
    <row r="60" spans="1:6" ht="12.75">
      <c r="A60" s="57"/>
      <c r="B60" s="57"/>
      <c r="C60" s="68" t="s">
        <v>438</v>
      </c>
      <c r="D60" s="68"/>
      <c r="E60" s="52">
        <v>9</v>
      </c>
      <c r="F60" s="52">
        <v>18540</v>
      </c>
    </row>
    <row r="61" spans="1:6" ht="12.75">
      <c r="A61" s="57"/>
      <c r="B61" s="57"/>
      <c r="C61" s="68" t="s">
        <v>478</v>
      </c>
      <c r="D61" s="68"/>
      <c r="E61" s="52">
        <v>131</v>
      </c>
      <c r="F61" s="52">
        <v>448765</v>
      </c>
    </row>
    <row r="62" spans="1:6" ht="12.75">
      <c r="A62" s="95"/>
      <c r="B62" s="95"/>
      <c r="C62" s="68" t="s">
        <v>525</v>
      </c>
      <c r="D62" s="96"/>
      <c r="E62" s="97">
        <v>486</v>
      </c>
      <c r="F62" s="156">
        <v>890675</v>
      </c>
    </row>
    <row r="63" spans="1:6" ht="12.75">
      <c r="A63" s="26"/>
      <c r="B63" s="26"/>
      <c r="C63" s="68" t="s">
        <v>587</v>
      </c>
      <c r="D63" s="37"/>
      <c r="E63" s="19">
        <v>35</v>
      </c>
      <c r="F63" s="19">
        <v>29522</v>
      </c>
    </row>
    <row r="64" spans="1:6" ht="12.75">
      <c r="A64" s="26"/>
      <c r="B64" s="26"/>
      <c r="C64" s="68" t="s">
        <v>591</v>
      </c>
      <c r="D64" s="37"/>
      <c r="E64" s="20">
        <v>0</v>
      </c>
      <c r="F64" s="30">
        <v>0</v>
      </c>
    </row>
    <row r="65" spans="1:6" ht="12.75">
      <c r="A65" s="26"/>
      <c r="B65" s="26"/>
      <c r="C65" s="68" t="s">
        <v>593</v>
      </c>
      <c r="D65" s="37"/>
      <c r="E65" s="19">
        <v>0</v>
      </c>
      <c r="F65" s="19">
        <v>0</v>
      </c>
    </row>
    <row r="66" spans="1:6" ht="12.75">
      <c r="A66" s="26"/>
      <c r="B66" s="26"/>
      <c r="C66" s="68" t="s">
        <v>595</v>
      </c>
      <c r="D66" s="37"/>
      <c r="E66" s="19">
        <v>104</v>
      </c>
      <c r="F66" s="19">
        <v>181890</v>
      </c>
    </row>
    <row r="67" spans="1:6" ht="12.75">
      <c r="A67" s="26"/>
      <c r="B67" s="26"/>
      <c r="C67" s="68" t="s">
        <v>598</v>
      </c>
      <c r="D67" s="37"/>
      <c r="E67" s="20">
        <v>1</v>
      </c>
      <c r="F67" s="30">
        <v>2400</v>
      </c>
    </row>
    <row r="68" spans="1:6" ht="12.75">
      <c r="A68" s="26"/>
      <c r="B68" s="26"/>
      <c r="C68" s="68" t="s">
        <v>600</v>
      </c>
      <c r="D68" s="37"/>
      <c r="E68" s="19">
        <v>0</v>
      </c>
      <c r="F68" s="19">
        <v>0</v>
      </c>
    </row>
    <row r="69" spans="1:6" ht="12.75">
      <c r="A69" s="26"/>
      <c r="B69" s="26"/>
      <c r="C69" s="68" t="s">
        <v>602</v>
      </c>
      <c r="D69" s="37"/>
      <c r="E69" s="19">
        <v>1</v>
      </c>
      <c r="F69" s="19">
        <v>500</v>
      </c>
    </row>
    <row r="70" spans="1:8" ht="12.75">
      <c r="A70" s="26"/>
      <c r="B70" s="26"/>
      <c r="C70" s="68" t="s">
        <v>604</v>
      </c>
      <c r="D70" s="37"/>
      <c r="E70" s="19">
        <v>0</v>
      </c>
      <c r="F70" s="19">
        <v>0</v>
      </c>
      <c r="H70" s="1"/>
    </row>
    <row r="71" spans="1:6" ht="12.75">
      <c r="A71" s="26"/>
      <c r="B71" s="26"/>
      <c r="C71" s="57"/>
      <c r="D71" s="21"/>
      <c r="E71" s="19"/>
      <c r="F71" s="66"/>
    </row>
    <row r="72" spans="1:9" ht="12.75">
      <c r="A72" s="26"/>
      <c r="B72" s="23" t="s">
        <v>25</v>
      </c>
      <c r="C72" s="23"/>
      <c r="D72" s="21"/>
      <c r="E72" s="145">
        <v>617</v>
      </c>
      <c r="F72" s="15">
        <v>5361239</v>
      </c>
      <c r="H72" s="1"/>
      <c r="I72" s="1"/>
    </row>
    <row r="73" spans="1:6" ht="12.75">
      <c r="A73" s="26"/>
      <c r="B73" s="26"/>
      <c r="C73" s="68" t="s">
        <v>608</v>
      </c>
      <c r="D73" s="37"/>
      <c r="E73" s="20">
        <v>244</v>
      </c>
      <c r="F73" s="20">
        <v>2690839</v>
      </c>
    </row>
    <row r="74" spans="1:6" ht="12.75">
      <c r="A74" s="26"/>
      <c r="B74" s="26"/>
      <c r="C74" s="68" t="s">
        <v>609</v>
      </c>
      <c r="D74" s="37"/>
      <c r="E74" s="20">
        <v>11</v>
      </c>
      <c r="F74" s="20">
        <v>39100</v>
      </c>
    </row>
    <row r="75" spans="1:6" ht="12.75">
      <c r="A75" s="26"/>
      <c r="B75" s="26"/>
      <c r="C75" s="68" t="s">
        <v>610</v>
      </c>
      <c r="D75" s="37"/>
      <c r="E75" s="20">
        <v>84</v>
      </c>
      <c r="F75" s="20">
        <v>652213</v>
      </c>
    </row>
    <row r="76" spans="1:6" ht="12.75">
      <c r="A76" s="26"/>
      <c r="B76" s="26"/>
      <c r="C76" s="68" t="s">
        <v>611</v>
      </c>
      <c r="D76" s="37"/>
      <c r="E76" s="20">
        <v>278</v>
      </c>
      <c r="F76" s="20">
        <v>1979087</v>
      </c>
    </row>
    <row r="77" spans="1:6" ht="12.75">
      <c r="A77" s="26"/>
      <c r="B77" s="26"/>
      <c r="C77" s="26"/>
      <c r="D77" s="21"/>
      <c r="E77" s="19"/>
      <c r="F77" s="66"/>
    </row>
    <row r="78" spans="1:6" ht="12.75">
      <c r="A78" s="26"/>
      <c r="B78" s="26"/>
      <c r="C78" s="26"/>
      <c r="D78" s="21"/>
      <c r="E78" s="19"/>
      <c r="F78" s="66"/>
    </row>
    <row r="79" spans="1:8" ht="12.75">
      <c r="A79" s="26"/>
      <c r="B79" s="23" t="s">
        <v>26</v>
      </c>
      <c r="C79" s="21"/>
      <c r="D79" s="21"/>
      <c r="E79" s="145">
        <v>897</v>
      </c>
      <c r="F79" s="15">
        <v>5834530</v>
      </c>
      <c r="H79" s="1"/>
    </row>
    <row r="80" spans="1:6" ht="12.75">
      <c r="A80" s="57"/>
      <c r="B80" s="57"/>
      <c r="C80" s="68" t="s">
        <v>613</v>
      </c>
      <c r="D80" s="68"/>
      <c r="E80" s="20"/>
      <c r="F80" s="20"/>
    </row>
    <row r="81" spans="1:6" ht="12.75">
      <c r="A81" s="57"/>
      <c r="B81" s="57"/>
      <c r="C81" s="68" t="s">
        <v>614</v>
      </c>
      <c r="D81" s="37"/>
      <c r="E81" s="20">
        <v>836</v>
      </c>
      <c r="F81" s="20">
        <v>5780143</v>
      </c>
    </row>
    <row r="82" spans="1:6" ht="12.75">
      <c r="A82" s="57"/>
      <c r="B82" s="57"/>
      <c r="C82" s="68" t="s">
        <v>615</v>
      </c>
      <c r="D82" s="68"/>
      <c r="E82" s="20">
        <v>0</v>
      </c>
      <c r="F82" s="20">
        <v>0</v>
      </c>
    </row>
    <row r="83" spans="1:6" ht="12.75">
      <c r="A83" s="26"/>
      <c r="B83" s="26"/>
      <c r="C83" s="37" t="s">
        <v>616</v>
      </c>
      <c r="D83" s="68"/>
      <c r="E83" s="20">
        <v>61</v>
      </c>
      <c r="F83" s="20">
        <v>54387</v>
      </c>
    </row>
    <row r="84" spans="1:6" ht="12.75">
      <c r="A84" s="26"/>
      <c r="B84" s="26"/>
      <c r="C84" s="26"/>
      <c r="D84" s="26"/>
      <c r="E84" s="52"/>
      <c r="F84" s="85"/>
    </row>
    <row r="85" spans="1:6" ht="12.75">
      <c r="A85" s="10" t="s">
        <v>27</v>
      </c>
      <c r="B85" s="41"/>
      <c r="C85" s="42"/>
      <c r="D85" s="42"/>
      <c r="E85" s="152">
        <v>8</v>
      </c>
      <c r="F85" s="44">
        <v>46852</v>
      </c>
    </row>
    <row r="86" spans="1:6" ht="12.75">
      <c r="A86" s="23"/>
      <c r="B86" s="45"/>
      <c r="C86" s="21"/>
      <c r="D86" s="21"/>
      <c r="E86" s="19"/>
      <c r="F86" s="15"/>
    </row>
    <row r="87" spans="1:6" ht="12.75">
      <c r="A87" s="26"/>
      <c r="B87" s="23" t="s">
        <v>28</v>
      </c>
      <c r="C87" s="21"/>
      <c r="D87" s="21"/>
      <c r="E87" s="145">
        <v>8</v>
      </c>
      <c r="F87" s="15">
        <v>46852</v>
      </c>
    </row>
    <row r="88" spans="1:6" ht="12.75">
      <c r="A88" s="57"/>
      <c r="B88" s="57"/>
      <c r="C88" s="68" t="s">
        <v>619</v>
      </c>
      <c r="D88" s="37"/>
      <c r="E88" s="19">
        <v>8</v>
      </c>
      <c r="F88" s="19">
        <v>46852</v>
      </c>
    </row>
    <row r="89" spans="1:6" ht="12.75">
      <c r="A89" s="57"/>
      <c r="B89" s="57"/>
      <c r="C89" s="68" t="s">
        <v>29</v>
      </c>
      <c r="D89" s="37"/>
      <c r="E89" s="19">
        <v>0</v>
      </c>
      <c r="F89" s="19">
        <v>0</v>
      </c>
    </row>
    <row r="90" spans="1:6" ht="12.75">
      <c r="A90" s="57"/>
      <c r="B90" s="57"/>
      <c r="C90" s="26"/>
      <c r="D90" s="21"/>
      <c r="E90" s="19"/>
      <c r="F90" s="66"/>
    </row>
    <row r="91" spans="1:6" ht="15">
      <c r="A91" s="98" t="s">
        <v>625</v>
      </c>
      <c r="B91" s="48"/>
      <c r="C91" s="48"/>
      <c r="D91" s="48"/>
      <c r="E91" s="166">
        <v>6471</v>
      </c>
      <c r="F91" s="160">
        <f>+F19+F21+F23+F25+F33+F42+F44+F58+F72+F79+F87</f>
        <v>21530699</v>
      </c>
    </row>
    <row r="92" spans="1:6" ht="12.75">
      <c r="A92" s="57"/>
      <c r="B92" s="57"/>
      <c r="C92" s="26"/>
      <c r="D92" s="21"/>
      <c r="E92" s="52"/>
      <c r="F92" s="66"/>
    </row>
    <row r="93" spans="1:6" ht="12.75">
      <c r="A93" s="57"/>
      <c r="B93" s="57"/>
      <c r="C93" s="26"/>
      <c r="D93" s="26"/>
      <c r="E93" s="52"/>
      <c r="F93" s="85"/>
    </row>
    <row r="94" spans="1:6" ht="15">
      <c r="A94" s="187" t="s">
        <v>626</v>
      </c>
      <c r="B94" s="187"/>
      <c r="C94" s="187"/>
      <c r="D94" s="187"/>
      <c r="E94" s="187"/>
      <c r="F94" s="187"/>
    </row>
    <row r="95" spans="1:6" ht="12.75">
      <c r="A95" s="57"/>
      <c r="B95" s="57"/>
      <c r="C95" s="26"/>
      <c r="D95" s="21"/>
      <c r="E95" s="19"/>
      <c r="F95" s="66"/>
    </row>
    <row r="96" spans="1:6" ht="12.75">
      <c r="A96" s="10" t="s">
        <v>833</v>
      </c>
      <c r="B96" s="10"/>
      <c r="C96" s="42"/>
      <c r="D96" s="42"/>
      <c r="E96" s="152">
        <v>7854</v>
      </c>
      <c r="F96" s="44">
        <v>10235182</v>
      </c>
    </row>
    <row r="97" spans="1:6" ht="12.75">
      <c r="A97" s="23"/>
      <c r="B97" s="23"/>
      <c r="C97" s="37" t="s">
        <v>627</v>
      </c>
      <c r="D97" s="37"/>
      <c r="E97" s="19">
        <v>42</v>
      </c>
      <c r="F97" s="19">
        <v>122337</v>
      </c>
    </row>
    <row r="98" spans="1:6" ht="12.75">
      <c r="A98" s="23"/>
      <c r="B98" s="23"/>
      <c r="C98" s="37" t="s">
        <v>629</v>
      </c>
      <c r="D98" s="37"/>
      <c r="E98" s="19">
        <v>7341</v>
      </c>
      <c r="F98" s="30">
        <v>5301360</v>
      </c>
    </row>
    <row r="99" spans="1:6" ht="12.75">
      <c r="A99" s="23"/>
      <c r="B99" s="23"/>
      <c r="C99" s="37" t="s">
        <v>634</v>
      </c>
      <c r="D99" s="37"/>
      <c r="E99" s="19">
        <v>471</v>
      </c>
      <c r="F99" s="19">
        <v>4811485</v>
      </c>
    </row>
    <row r="100" spans="1:6" ht="12.75">
      <c r="A100" s="23"/>
      <c r="B100" s="23"/>
      <c r="C100" s="37" t="s">
        <v>877</v>
      </c>
      <c r="D100" s="37"/>
      <c r="E100" s="19"/>
      <c r="F100" s="19"/>
    </row>
    <row r="101" spans="1:6" ht="12.75">
      <c r="A101" s="23"/>
      <c r="B101" s="23"/>
      <c r="C101" s="37"/>
      <c r="D101" s="37"/>
      <c r="E101" s="19"/>
      <c r="F101" s="66"/>
    </row>
    <row r="102" spans="1:9" ht="12.75">
      <c r="A102" s="10" t="s">
        <v>30</v>
      </c>
      <c r="B102" s="10"/>
      <c r="C102" s="42"/>
      <c r="D102" s="42"/>
      <c r="E102" s="152">
        <v>664</v>
      </c>
      <c r="F102" s="44">
        <v>694899</v>
      </c>
      <c r="H102" s="1"/>
      <c r="I102" s="1"/>
    </row>
    <row r="103" spans="1:6" ht="12.75">
      <c r="A103" s="23"/>
      <c r="B103" s="23"/>
      <c r="C103" s="37" t="s">
        <v>636</v>
      </c>
      <c r="D103" s="37"/>
      <c r="E103" s="20">
        <v>244</v>
      </c>
      <c r="F103" s="20">
        <v>144845</v>
      </c>
    </row>
    <row r="104" spans="1:6" ht="12.75">
      <c r="A104" s="21"/>
      <c r="B104" s="21"/>
      <c r="C104" s="37" t="s">
        <v>637</v>
      </c>
      <c r="D104" s="37"/>
      <c r="E104" s="19">
        <v>420</v>
      </c>
      <c r="F104" s="19">
        <v>550054</v>
      </c>
    </row>
    <row r="105" spans="1:6" ht="12.75">
      <c r="A105" s="21"/>
      <c r="B105" s="21"/>
      <c r="C105" s="23"/>
      <c r="D105" s="21"/>
      <c r="E105" s="19"/>
      <c r="F105" s="66"/>
    </row>
    <row r="106" spans="1:9" ht="12.75">
      <c r="A106" s="10" t="s">
        <v>27</v>
      </c>
      <c r="B106" s="10"/>
      <c r="C106" s="42"/>
      <c r="D106" s="42"/>
      <c r="E106" s="152">
        <v>2922</v>
      </c>
      <c r="F106" s="44">
        <v>5026506</v>
      </c>
      <c r="H106" s="1"/>
      <c r="I106" s="1"/>
    </row>
    <row r="107" spans="1:6" ht="12.75">
      <c r="A107" s="26"/>
      <c r="B107" s="26"/>
      <c r="C107" s="68" t="s">
        <v>640</v>
      </c>
      <c r="D107" s="68"/>
      <c r="E107" s="19">
        <v>1923</v>
      </c>
      <c r="F107" s="19">
        <v>4061861</v>
      </c>
    </row>
    <row r="108" spans="1:6" ht="12.75">
      <c r="A108" s="26"/>
      <c r="B108" s="26"/>
      <c r="C108" s="68" t="s">
        <v>641</v>
      </c>
      <c r="D108" s="68"/>
      <c r="E108" s="1">
        <v>999</v>
      </c>
      <c r="F108" s="1">
        <v>964645</v>
      </c>
    </row>
    <row r="109" spans="1:6" ht="12.75">
      <c r="A109" s="26"/>
      <c r="B109" s="26"/>
      <c r="C109" s="68"/>
      <c r="D109" s="37"/>
      <c r="E109" s="19"/>
      <c r="F109" s="66"/>
    </row>
    <row r="110" spans="1:6" ht="15">
      <c r="A110" s="98" t="s">
        <v>643</v>
      </c>
      <c r="B110" s="48"/>
      <c r="C110" s="48"/>
      <c r="D110" s="48"/>
      <c r="E110" s="49">
        <f>+E96+E102+E106</f>
        <v>11440</v>
      </c>
      <c r="F110" s="50">
        <f>+F96+F102+F106</f>
        <v>15956587</v>
      </c>
    </row>
    <row r="111" spans="1:6" ht="15">
      <c r="A111" s="58"/>
      <c r="B111" s="58"/>
      <c r="C111" s="58"/>
      <c r="D111" s="58"/>
      <c r="E111" s="54"/>
      <c r="F111" s="55"/>
    </row>
    <row r="112" spans="1:6" ht="12.75">
      <c r="A112" s="26"/>
      <c r="B112" s="26"/>
      <c r="C112" s="26"/>
      <c r="D112" s="21"/>
      <c r="E112" s="19"/>
      <c r="F112" s="66"/>
    </row>
    <row r="113" spans="1:6" ht="15">
      <c r="A113" s="187" t="s">
        <v>644</v>
      </c>
      <c r="B113" s="187"/>
      <c r="C113" s="187"/>
      <c r="D113" s="187"/>
      <c r="E113" s="187"/>
      <c r="F113" s="187"/>
    </row>
    <row r="114" spans="1:6" ht="12.75">
      <c r="A114" s="26"/>
      <c r="B114" s="26"/>
      <c r="C114" s="26"/>
      <c r="D114" s="26"/>
      <c r="E114" s="52"/>
      <c r="F114" s="85"/>
    </row>
    <row r="115" spans="1:9" ht="12.75">
      <c r="A115" s="10" t="s">
        <v>31</v>
      </c>
      <c r="B115" s="10"/>
      <c r="C115" s="42"/>
      <c r="D115" s="42"/>
      <c r="E115" s="155">
        <v>776</v>
      </c>
      <c r="F115" s="155">
        <v>1661195</v>
      </c>
      <c r="H115" s="1"/>
      <c r="I115" s="1"/>
    </row>
    <row r="116" spans="1:6" ht="12.75">
      <c r="A116" s="21"/>
      <c r="B116" s="21"/>
      <c r="C116" s="37" t="s">
        <v>646</v>
      </c>
      <c r="D116" s="37"/>
      <c r="E116" s="19">
        <v>49</v>
      </c>
      <c r="F116" s="19">
        <v>85591</v>
      </c>
    </row>
    <row r="117" spans="1:6" ht="12.75">
      <c r="A117" s="26"/>
      <c r="B117" s="26"/>
      <c r="C117" s="68" t="s">
        <v>647</v>
      </c>
      <c r="D117" s="68"/>
      <c r="E117" s="19">
        <v>28</v>
      </c>
      <c r="F117" s="19">
        <v>55327</v>
      </c>
    </row>
    <row r="118" spans="1:6" ht="12.75">
      <c r="A118" s="26"/>
      <c r="B118" s="26"/>
      <c r="C118" s="68" t="s">
        <v>648</v>
      </c>
      <c r="D118" s="68"/>
      <c r="E118" s="19">
        <v>42</v>
      </c>
      <c r="F118" s="19">
        <v>329502</v>
      </c>
    </row>
    <row r="119" spans="1:6" ht="12.75">
      <c r="A119" s="26"/>
      <c r="B119" s="26"/>
      <c r="C119" s="68" t="s">
        <v>649</v>
      </c>
      <c r="D119" s="68"/>
      <c r="E119" s="19">
        <v>657</v>
      </c>
      <c r="F119" s="19">
        <v>1190775</v>
      </c>
    </row>
    <row r="120" spans="1:6" ht="12.75">
      <c r="A120" s="26"/>
      <c r="B120" s="26"/>
      <c r="C120" s="68"/>
      <c r="D120" s="68"/>
      <c r="E120" s="52"/>
      <c r="F120" s="85"/>
    </row>
    <row r="121" spans="1:6" ht="12.75">
      <c r="A121" s="26"/>
      <c r="B121" s="26"/>
      <c r="C121" s="68"/>
      <c r="D121" s="68"/>
      <c r="E121" s="52"/>
      <c r="F121" s="85"/>
    </row>
    <row r="122" spans="1:6" ht="15">
      <c r="A122" s="98" t="s">
        <v>650</v>
      </c>
      <c r="B122" s="48"/>
      <c r="C122" s="48"/>
      <c r="D122" s="48"/>
      <c r="E122" s="49">
        <f>SUM(E116:E121)</f>
        <v>776</v>
      </c>
      <c r="F122" s="50">
        <f>SUM(F116:F121)</f>
        <v>1661195</v>
      </c>
    </row>
    <row r="123" spans="1:6" ht="12.75">
      <c r="A123" s="26"/>
      <c r="B123" s="26"/>
      <c r="C123" s="26"/>
      <c r="D123" s="21"/>
      <c r="E123" s="19"/>
      <c r="F123" s="66"/>
    </row>
    <row r="124" spans="1:6" ht="12.75">
      <c r="A124" s="26"/>
      <c r="B124" s="26"/>
      <c r="C124" s="26"/>
      <c r="D124" s="26"/>
      <c r="E124" s="52"/>
      <c r="F124" s="85"/>
    </row>
    <row r="125" spans="1:6" ht="15">
      <c r="A125" s="187" t="s">
        <v>651</v>
      </c>
      <c r="B125" s="187"/>
      <c r="C125" s="187"/>
      <c r="D125" s="187"/>
      <c r="E125" s="187"/>
      <c r="F125" s="187"/>
    </row>
    <row r="126" spans="1:6" ht="12.75">
      <c r="A126" s="26"/>
      <c r="B126" s="26"/>
      <c r="C126" s="26"/>
      <c r="D126" s="26"/>
      <c r="E126" s="52"/>
      <c r="F126" s="85"/>
    </row>
    <row r="127" spans="1:6" ht="12.75">
      <c r="A127" s="10" t="s">
        <v>833</v>
      </c>
      <c r="B127" s="10"/>
      <c r="C127" s="42"/>
      <c r="D127" s="42"/>
      <c r="E127" s="152">
        <v>127</v>
      </c>
      <c r="F127" s="44">
        <v>158777</v>
      </c>
    </row>
    <row r="128" spans="1:6" ht="12.75">
      <c r="A128" s="23"/>
      <c r="B128" s="23"/>
      <c r="C128" s="21"/>
      <c r="D128" s="21"/>
      <c r="E128" s="19"/>
      <c r="F128" s="66"/>
    </row>
    <row r="129" spans="1:6" ht="12.75">
      <c r="A129" s="10" t="s">
        <v>27</v>
      </c>
      <c r="B129" s="10"/>
      <c r="C129" s="42"/>
      <c r="D129" s="42"/>
      <c r="E129" s="152">
        <v>1491</v>
      </c>
      <c r="F129" s="44">
        <v>3381468</v>
      </c>
    </row>
    <row r="130" spans="1:6" ht="12.75">
      <c r="A130" s="21"/>
      <c r="B130" s="21"/>
      <c r="C130" s="37" t="s">
        <v>655</v>
      </c>
      <c r="D130" s="37"/>
      <c r="E130" s="19">
        <v>1460</v>
      </c>
      <c r="F130" s="19">
        <v>3226582</v>
      </c>
    </row>
    <row r="131" spans="1:6" ht="12.75">
      <c r="A131" s="21"/>
      <c r="B131" s="21"/>
      <c r="C131" s="37" t="s">
        <v>656</v>
      </c>
      <c r="D131" s="37"/>
      <c r="E131" s="19">
        <v>31</v>
      </c>
      <c r="F131" s="19">
        <v>154886</v>
      </c>
    </row>
    <row r="132" spans="1:6" ht="12.75">
      <c r="A132" s="26"/>
      <c r="B132" s="26"/>
      <c r="C132" s="68"/>
      <c r="D132" s="68" t="s">
        <v>657</v>
      </c>
      <c r="E132" s="52">
        <v>16</v>
      </c>
      <c r="F132" s="52">
        <v>111593</v>
      </c>
    </row>
    <row r="133" spans="1:6" ht="12.75">
      <c r="A133" s="26"/>
      <c r="B133" s="26"/>
      <c r="C133" s="68"/>
      <c r="D133" s="68" t="s">
        <v>525</v>
      </c>
      <c r="E133" s="52"/>
      <c r="F133" s="52"/>
    </row>
    <row r="134" spans="1:6" ht="12.75">
      <c r="A134" s="26"/>
      <c r="B134" s="26"/>
      <c r="C134" s="68"/>
      <c r="D134" s="68" t="s">
        <v>595</v>
      </c>
      <c r="E134" s="19">
        <v>15</v>
      </c>
      <c r="F134" s="19">
        <v>43293</v>
      </c>
    </row>
    <row r="135" spans="1:6" ht="12.75">
      <c r="A135" s="26"/>
      <c r="B135" s="26"/>
      <c r="C135" s="26"/>
      <c r="D135" s="21"/>
      <c r="E135" s="19"/>
      <c r="F135" s="66"/>
    </row>
    <row r="136" spans="1:6" ht="15">
      <c r="A136" s="98" t="s">
        <v>664</v>
      </c>
      <c r="B136" s="48"/>
      <c r="C136" s="48"/>
      <c r="D136" s="48"/>
      <c r="E136" s="49">
        <f>+E127+E129</f>
        <v>1618</v>
      </c>
      <c r="F136" s="157">
        <f>+F127+F129</f>
        <v>3540245</v>
      </c>
    </row>
    <row r="137" spans="1:6" ht="15">
      <c r="A137" s="58"/>
      <c r="B137" s="58"/>
      <c r="C137" s="58"/>
      <c r="D137" s="58"/>
      <c r="E137" s="54"/>
      <c r="F137" s="55"/>
    </row>
    <row r="138" spans="1:6" ht="15.75" thickBot="1">
      <c r="A138" s="58"/>
      <c r="B138" s="58"/>
      <c r="C138" s="58"/>
      <c r="D138" s="58"/>
      <c r="E138" s="54"/>
      <c r="F138" s="55"/>
    </row>
    <row r="139" spans="1:6" ht="17.25" thickBot="1" thickTop="1">
      <c r="A139" s="99" t="s">
        <v>665</v>
      </c>
      <c r="B139" s="100"/>
      <c r="C139" s="100"/>
      <c r="D139" s="100"/>
      <c r="E139" s="101"/>
      <c r="F139" s="102">
        <f>TRUNC(SUM(F91+F110+F122+F136))</f>
        <v>42688726</v>
      </c>
    </row>
    <row r="140" spans="1:6" ht="16.5" thickTop="1">
      <c r="A140" s="64"/>
      <c r="B140" s="64"/>
      <c r="C140" s="64"/>
      <c r="D140" s="64"/>
      <c r="E140" s="54"/>
      <c r="F140" s="65"/>
    </row>
    <row r="141" spans="1:6" ht="15">
      <c r="A141" s="58"/>
      <c r="B141" s="58"/>
      <c r="C141" s="58"/>
      <c r="D141" s="58"/>
      <c r="E141" s="54"/>
      <c r="F141" s="55"/>
    </row>
    <row r="142" spans="1:6" ht="13.5" thickBot="1">
      <c r="A142" s="26"/>
      <c r="B142" s="26"/>
      <c r="C142" s="26"/>
      <c r="D142" s="21"/>
      <c r="E142" s="19"/>
      <c r="F142" s="66"/>
    </row>
    <row r="143" spans="1:6" ht="16.5" thickBot="1" thickTop="1">
      <c r="A143" s="188" t="s">
        <v>666</v>
      </c>
      <c r="B143" s="189"/>
      <c r="C143" s="189"/>
      <c r="D143" s="189"/>
      <c r="E143" s="189"/>
      <c r="F143" s="190"/>
    </row>
    <row r="144" spans="1:6" ht="13.5" thickTop="1">
      <c r="A144" s="57"/>
      <c r="B144" s="57"/>
      <c r="C144" s="26"/>
      <c r="D144" s="21"/>
      <c r="E144" s="19"/>
      <c r="F144" s="66"/>
    </row>
    <row r="145" spans="1:6" ht="15">
      <c r="A145" s="187" t="s">
        <v>667</v>
      </c>
      <c r="B145" s="187"/>
      <c r="C145" s="187"/>
      <c r="D145" s="187"/>
      <c r="E145" s="187"/>
      <c r="F145" s="187"/>
    </row>
    <row r="146" spans="1:6" ht="12.75">
      <c r="A146" s="103"/>
      <c r="B146" s="103"/>
      <c r="C146" s="26"/>
      <c r="D146" s="21"/>
      <c r="E146" s="19"/>
      <c r="F146" s="66"/>
    </row>
    <row r="147" spans="1:6" ht="12.75">
      <c r="A147" s="10" t="s">
        <v>668</v>
      </c>
      <c r="B147" s="10"/>
      <c r="C147" s="42"/>
      <c r="D147" s="42"/>
      <c r="E147" s="152">
        <v>364</v>
      </c>
      <c r="F147" s="44">
        <v>530800</v>
      </c>
    </row>
    <row r="148" spans="1:6" ht="12.75">
      <c r="A148" s="26"/>
      <c r="B148" s="68" t="s">
        <v>669</v>
      </c>
      <c r="C148" s="68"/>
      <c r="D148" s="37"/>
      <c r="E148" s="19">
        <v>353</v>
      </c>
      <c r="F148" s="19">
        <v>508800</v>
      </c>
    </row>
    <row r="149" spans="1:6" ht="12.75">
      <c r="A149" s="26"/>
      <c r="B149" s="68" t="s">
        <v>672</v>
      </c>
      <c r="C149" s="68"/>
      <c r="D149" s="68"/>
      <c r="E149" s="19">
        <v>11</v>
      </c>
      <c r="F149" s="19">
        <v>22000</v>
      </c>
    </row>
    <row r="150" spans="1:6" ht="12.75">
      <c r="A150" s="57"/>
      <c r="B150" s="68"/>
      <c r="C150" s="68"/>
      <c r="D150" s="37"/>
      <c r="E150" s="19"/>
      <c r="F150" s="66"/>
    </row>
    <row r="151" spans="1:6" ht="12.75">
      <c r="A151" s="10" t="s">
        <v>675</v>
      </c>
      <c r="B151" s="10"/>
      <c r="C151" s="42"/>
      <c r="D151" s="42"/>
      <c r="E151" s="152">
        <v>393</v>
      </c>
      <c r="F151" s="44">
        <v>2560414</v>
      </c>
    </row>
    <row r="152" spans="1:8" ht="12.75">
      <c r="A152" s="26"/>
      <c r="B152" s="37" t="s">
        <v>676</v>
      </c>
      <c r="C152" s="68"/>
      <c r="D152" s="68"/>
      <c r="E152" s="20">
        <v>217</v>
      </c>
      <c r="F152" s="20">
        <v>1312300</v>
      </c>
      <c r="G152" s="1"/>
      <c r="H152" s="1"/>
    </row>
    <row r="153" spans="1:6" ht="12.75">
      <c r="A153" s="26"/>
      <c r="B153" s="37" t="s">
        <v>677</v>
      </c>
      <c r="C153" s="68"/>
      <c r="D153" s="68"/>
      <c r="E153" s="20">
        <v>96</v>
      </c>
      <c r="F153" s="20">
        <v>453500</v>
      </c>
    </row>
    <row r="154" spans="1:6" ht="12.75">
      <c r="A154" s="26"/>
      <c r="B154" s="37" t="s">
        <v>678</v>
      </c>
      <c r="C154" s="37"/>
      <c r="D154" s="91"/>
      <c r="E154" s="19">
        <v>80</v>
      </c>
      <c r="F154" s="19">
        <v>794614</v>
      </c>
    </row>
    <row r="155" spans="1:6" ht="12.75">
      <c r="A155" s="21"/>
      <c r="B155" s="21"/>
      <c r="C155" s="21"/>
      <c r="D155" s="21"/>
      <c r="E155" s="19"/>
      <c r="F155" s="66"/>
    </row>
    <row r="156" spans="1:6" ht="12.75">
      <c r="A156" s="10" t="s">
        <v>685</v>
      </c>
      <c r="B156" s="10"/>
      <c r="C156" s="42"/>
      <c r="D156" s="42"/>
      <c r="E156" s="152">
        <v>2862</v>
      </c>
      <c r="F156" s="44">
        <v>4351514</v>
      </c>
    </row>
    <row r="157" spans="1:6" ht="12.75">
      <c r="A157" s="26"/>
      <c r="B157" s="26"/>
      <c r="C157" s="26"/>
      <c r="D157" s="26"/>
      <c r="E157" s="52"/>
      <c r="F157" s="85"/>
    </row>
    <row r="158" spans="1:6" ht="12.75">
      <c r="A158" s="10" t="s">
        <v>781</v>
      </c>
      <c r="B158" s="10"/>
      <c r="C158" s="42"/>
      <c r="D158" s="42"/>
      <c r="E158" s="152">
        <v>353</v>
      </c>
      <c r="F158" s="44">
        <v>3852250</v>
      </c>
    </row>
    <row r="159" spans="1:6" ht="12.75">
      <c r="A159" s="26"/>
      <c r="B159" s="26"/>
      <c r="C159" s="26"/>
      <c r="D159" s="21"/>
      <c r="E159" s="19"/>
      <c r="F159" s="66"/>
    </row>
    <row r="160" spans="1:6" ht="15">
      <c r="A160" s="98" t="s">
        <v>795</v>
      </c>
      <c r="B160" s="48"/>
      <c r="C160" s="48"/>
      <c r="D160" s="48"/>
      <c r="E160" s="49">
        <f>+E147+E151+E156+E158</f>
        <v>3972</v>
      </c>
      <c r="F160" s="50">
        <f>+F147+F151+F156+F158</f>
        <v>11294978</v>
      </c>
    </row>
    <row r="161" spans="1:6" ht="12.75">
      <c r="A161" s="26"/>
      <c r="B161" s="26"/>
      <c r="C161" s="26"/>
      <c r="D161" s="21"/>
      <c r="E161" s="19"/>
      <c r="F161" s="66"/>
    </row>
    <row r="162" spans="1:6" ht="12.75">
      <c r="A162" s="26"/>
      <c r="B162" s="26"/>
      <c r="C162" s="26"/>
      <c r="D162" s="26"/>
      <c r="E162" s="52"/>
      <c r="F162" s="85"/>
    </row>
    <row r="163" spans="1:6" ht="15">
      <c r="A163" s="187" t="s">
        <v>651</v>
      </c>
      <c r="B163" s="187"/>
      <c r="C163" s="187"/>
      <c r="D163" s="187"/>
      <c r="E163" s="187"/>
      <c r="F163" s="187"/>
    </row>
    <row r="164" spans="1:6" ht="12.75">
      <c r="A164" s="57"/>
      <c r="B164" s="57"/>
      <c r="C164" s="26"/>
      <c r="D164" s="26"/>
      <c r="E164" s="52"/>
      <c r="F164" s="85"/>
    </row>
    <row r="165" spans="1:6" ht="12.75">
      <c r="A165" s="10" t="s">
        <v>32</v>
      </c>
      <c r="B165" s="10"/>
      <c r="C165" s="42"/>
      <c r="D165" s="42"/>
      <c r="E165" s="155">
        <v>11692</v>
      </c>
      <c r="F165" s="158">
        <v>67538124</v>
      </c>
    </row>
    <row r="166" spans="1:9" ht="12.75">
      <c r="A166" s="26"/>
      <c r="B166" s="26"/>
      <c r="C166" s="68" t="s">
        <v>797</v>
      </c>
      <c r="D166" s="68"/>
      <c r="E166" s="20">
        <v>719</v>
      </c>
      <c r="F166" s="20">
        <v>5181819</v>
      </c>
      <c r="H166" s="1"/>
      <c r="I166" s="1"/>
    </row>
    <row r="167" spans="1:6" ht="12.75">
      <c r="A167" s="26"/>
      <c r="B167" s="26"/>
      <c r="C167" s="68" t="s">
        <v>798</v>
      </c>
      <c r="D167" s="68"/>
      <c r="E167" s="20">
        <v>5847</v>
      </c>
      <c r="F167" s="20">
        <v>30229037</v>
      </c>
    </row>
    <row r="168" spans="1:6" ht="12.75">
      <c r="A168" s="26"/>
      <c r="B168" s="26"/>
      <c r="C168" s="68" t="s">
        <v>799</v>
      </c>
      <c r="D168" s="68"/>
      <c r="E168" s="20">
        <v>5126</v>
      </c>
      <c r="F168" s="20">
        <v>32127268</v>
      </c>
    </row>
    <row r="169" spans="1:6" ht="12.75">
      <c r="A169" s="26"/>
      <c r="B169" s="26"/>
      <c r="C169" s="57"/>
      <c r="D169" s="26"/>
      <c r="E169" s="52"/>
      <c r="F169" s="85"/>
    </row>
    <row r="170" spans="1:6" ht="12.75">
      <c r="A170" s="10" t="s">
        <v>33</v>
      </c>
      <c r="B170" s="10"/>
      <c r="C170" s="42"/>
      <c r="D170" s="42"/>
      <c r="E170" s="152">
        <v>667</v>
      </c>
      <c r="F170" s="44">
        <v>6564752</v>
      </c>
    </row>
    <row r="171" spans="1:6" ht="12.75">
      <c r="A171" s="26"/>
      <c r="B171" s="26"/>
      <c r="C171" s="37" t="s">
        <v>801</v>
      </c>
      <c r="D171" s="37"/>
      <c r="E171" s="20">
        <v>72</v>
      </c>
      <c r="F171" s="20">
        <v>366703</v>
      </c>
    </row>
    <row r="172" spans="1:6" ht="12.75">
      <c r="A172" s="26"/>
      <c r="B172" s="26"/>
      <c r="C172" s="37" t="s">
        <v>802</v>
      </c>
      <c r="D172" s="37"/>
      <c r="E172" s="20">
        <v>7</v>
      </c>
      <c r="F172" s="20">
        <v>14980</v>
      </c>
    </row>
    <row r="173" spans="1:6" ht="12.75">
      <c r="A173" s="26"/>
      <c r="B173" s="26"/>
      <c r="C173" s="37" t="s">
        <v>803</v>
      </c>
      <c r="D173" s="37"/>
      <c r="E173" s="20">
        <v>24</v>
      </c>
      <c r="F173" s="20">
        <v>470000</v>
      </c>
    </row>
    <row r="174" spans="1:6" ht="12.75">
      <c r="A174" s="26"/>
      <c r="B174" s="26"/>
      <c r="C174" s="37" t="s">
        <v>804</v>
      </c>
      <c r="D174" s="37"/>
      <c r="E174" s="20">
        <v>32</v>
      </c>
      <c r="F174" s="20">
        <v>78750</v>
      </c>
    </row>
    <row r="175" spans="1:6" ht="12.75">
      <c r="A175" s="26"/>
      <c r="B175" s="26"/>
      <c r="C175" s="37" t="s">
        <v>805</v>
      </c>
      <c r="D175" s="37"/>
      <c r="E175" s="19">
        <v>6</v>
      </c>
      <c r="F175" s="19">
        <v>38068</v>
      </c>
    </row>
    <row r="176" spans="1:6" ht="12.75">
      <c r="A176" s="26"/>
      <c r="B176" s="26"/>
      <c r="C176" s="37" t="s">
        <v>824</v>
      </c>
      <c r="D176" s="37"/>
      <c r="E176" s="19">
        <v>526</v>
      </c>
      <c r="F176" s="19">
        <v>5596251</v>
      </c>
    </row>
    <row r="177" spans="1:6" ht="12.75">
      <c r="A177" s="26"/>
      <c r="B177" s="26"/>
      <c r="C177" s="26"/>
      <c r="D177" s="26"/>
      <c r="E177" s="19"/>
      <c r="F177" s="66"/>
    </row>
    <row r="178" spans="1:6" ht="15">
      <c r="A178" s="98" t="s">
        <v>664</v>
      </c>
      <c r="B178" s="48"/>
      <c r="C178" s="48"/>
      <c r="D178" s="48"/>
      <c r="E178" s="49">
        <f>+E165+E170</f>
        <v>12359</v>
      </c>
      <c r="F178" s="50">
        <f>+F165+F170</f>
        <v>74102876</v>
      </c>
    </row>
    <row r="179" spans="1:6" ht="15">
      <c r="A179" s="58"/>
      <c r="B179" s="58"/>
      <c r="C179" s="58"/>
      <c r="D179" s="58"/>
      <c r="E179" s="54"/>
      <c r="F179" s="55"/>
    </row>
    <row r="180" spans="1:6" ht="15.75" thickBot="1">
      <c r="A180" s="58"/>
      <c r="B180" s="58"/>
      <c r="C180" s="58"/>
      <c r="D180" s="58"/>
      <c r="E180" s="54"/>
      <c r="F180" s="55"/>
    </row>
    <row r="181" spans="1:6" ht="17.25" thickBot="1" thickTop="1">
      <c r="A181" s="99" t="s">
        <v>34</v>
      </c>
      <c r="B181" s="100"/>
      <c r="C181" s="100"/>
      <c r="D181" s="100"/>
      <c r="E181" s="104"/>
      <c r="F181" s="102">
        <f>TRUNC(SUM(F178+F160))</f>
        <v>85397854</v>
      </c>
    </row>
    <row r="182" spans="1:6" ht="15.75" thickTop="1">
      <c r="A182" s="58"/>
      <c r="B182" s="58"/>
      <c r="C182" s="58"/>
      <c r="D182" s="58"/>
      <c r="E182" s="54"/>
      <c r="F182" s="55"/>
    </row>
    <row r="183" spans="1:6" ht="7.5" customHeight="1">
      <c r="A183" s="58"/>
      <c r="B183" s="58"/>
      <c r="C183" s="58"/>
      <c r="D183" s="58"/>
      <c r="E183" s="54"/>
      <c r="F183" s="55"/>
    </row>
    <row r="184" spans="1:6" ht="15.75" thickBot="1">
      <c r="A184" s="58"/>
      <c r="B184" s="58"/>
      <c r="C184" s="58"/>
      <c r="D184" s="58"/>
      <c r="E184" s="54"/>
      <c r="F184" s="55"/>
    </row>
    <row r="185" spans="1:6" ht="16.5" thickTop="1">
      <c r="A185" s="105" t="s">
        <v>831</v>
      </c>
      <c r="B185" s="106"/>
      <c r="C185" s="106"/>
      <c r="D185" s="106"/>
      <c r="E185" s="107"/>
      <c r="F185" s="108"/>
    </row>
    <row r="186" spans="1:6" ht="16.5" thickBot="1">
      <c r="A186" s="109"/>
      <c r="B186" s="110" t="s">
        <v>832</v>
      </c>
      <c r="C186" s="111"/>
      <c r="D186" s="111"/>
      <c r="E186" s="112"/>
      <c r="F186" s="113">
        <f>(SUM(F181+F139))</f>
        <v>128086580</v>
      </c>
    </row>
    <row r="187" spans="1:6" ht="15.75" thickTop="1">
      <c r="A187" s="58"/>
      <c r="B187" s="58"/>
      <c r="C187" s="58"/>
      <c r="D187" s="58"/>
      <c r="E187" s="54"/>
      <c r="F187" s="55"/>
    </row>
    <row r="188" spans="1:6" ht="15">
      <c r="A188" s="114"/>
      <c r="B188" s="58"/>
      <c r="C188" s="58"/>
      <c r="D188" s="58"/>
      <c r="E188" s="54"/>
      <c r="F188" s="55"/>
    </row>
    <row r="189" spans="1:6" ht="15">
      <c r="A189" s="114"/>
      <c r="B189" s="115"/>
      <c r="C189" s="115"/>
      <c r="D189" s="115"/>
      <c r="E189" s="54"/>
      <c r="F189" s="55"/>
    </row>
    <row r="190" spans="1:6" ht="15">
      <c r="A190" s="114"/>
      <c r="B190" s="58"/>
      <c r="C190" s="58"/>
      <c r="D190" s="58"/>
      <c r="E190" s="54"/>
      <c r="F190" s="55"/>
    </row>
    <row r="191" spans="2:6" ht="15">
      <c r="B191" s="58"/>
      <c r="C191" s="58"/>
      <c r="D191" s="58"/>
      <c r="E191" s="54"/>
      <c r="F191" s="55"/>
    </row>
    <row r="192" spans="1:6" ht="15">
      <c r="A192" s="58"/>
      <c r="B192" s="58"/>
      <c r="C192" s="58"/>
      <c r="D192" s="58"/>
      <c r="E192" s="54"/>
      <c r="F192" s="55"/>
    </row>
    <row r="193" spans="1:6" ht="15">
      <c r="A193" s="58"/>
      <c r="B193" s="58"/>
      <c r="C193" s="58"/>
      <c r="D193" s="58"/>
      <c r="E193" s="54"/>
      <c r="F193" s="55"/>
    </row>
    <row r="194" spans="1:6" ht="15">
      <c r="A194" s="58"/>
      <c r="B194" s="58"/>
      <c r="C194" s="58"/>
      <c r="D194" s="58"/>
      <c r="E194" s="54"/>
      <c r="F194" s="55"/>
    </row>
  </sheetData>
  <mergeCells count="13">
    <mergeCell ref="A3:F3"/>
    <mergeCell ref="A4:F4"/>
    <mergeCell ref="A5:F5"/>
    <mergeCell ref="A94:F94"/>
    <mergeCell ref="A7:F7"/>
    <mergeCell ref="A8:F8"/>
    <mergeCell ref="A15:F15"/>
    <mergeCell ref="A13:F13"/>
    <mergeCell ref="A163:F163"/>
    <mergeCell ref="A113:F113"/>
    <mergeCell ref="A125:F125"/>
    <mergeCell ref="A143:F143"/>
    <mergeCell ref="A145:F145"/>
  </mergeCells>
  <printOptions/>
  <pageMargins left="0.64" right="0.75" top="1" bottom="1" header="0.5" footer="0.5"/>
  <pageSetup horizontalDpi="600" verticalDpi="600" orientation="portrait" scale="87" r:id="rId1"/>
  <headerFooter alignWithMargins="0">
    <oddFooter>&amp;L&amp;8UNC-CH SAO
Prepared by Office of Institutional Research
11/01/01&amp;RPage &amp;P of &amp;N</oddFooter>
  </headerFooter>
  <rowBreaks count="2" manualBreakCount="2">
    <brk id="111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Marilee</dc:creator>
  <cp:keywords/>
  <dc:description/>
  <cp:lastModifiedBy>M57448</cp:lastModifiedBy>
  <cp:lastPrinted>2001-10-31T18:46:55Z</cp:lastPrinted>
  <dcterms:created xsi:type="dcterms:W3CDTF">2000-11-14T03:12:01Z</dcterms:created>
  <dcterms:modified xsi:type="dcterms:W3CDTF">2001-11-08T19:37:00Z</dcterms:modified>
  <cp:category/>
  <cp:version/>
  <cp:contentType/>
  <cp:contentStatus/>
</cp:coreProperties>
</file>